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18\10. LEADER\10.10 - DOCUMENTS PORTEURS\03 - FORMULAIRE DE DEMANDE D'AIDE\MESURE 19.2\ANNEXES\"/>
    </mc:Choice>
  </mc:AlternateContent>
  <bookViews>
    <workbookView xWindow="0" yWindow="0" windowWidth="21435" windowHeight="12060" firstSheet="1" activeTab="2"/>
  </bookViews>
  <sheets>
    <sheet name="Ressources prévisionnelles" sheetId="2" state="hidden" r:id="rId1"/>
    <sheet name="Plan de financement" sheetId="11" r:id="rId2"/>
    <sheet name="A1 - Dépenses prév. devis" sheetId="4" r:id="rId3"/>
    <sheet name="A2 - Frais salariaux" sheetId="5" r:id="rId4"/>
    <sheet name="A3 - Autres dépenses" sheetId="8" r:id="rId5"/>
    <sheet name="A4 - Recettes prévisionnelles" sheetId="6" r:id="rId6"/>
    <sheet name="Variables" sheetId="7" state="hidden" r:id="rId7"/>
  </sheets>
  <definedNames>
    <definedName name="_xlnm.Print_Area" localSheetId="3">'A2 - Frais salariaux'!$A$1:$J$25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D19" i="11"/>
  <c r="F19" i="11"/>
  <c r="C19" i="11" l="1"/>
  <c r="K4" i="11" s="1"/>
  <c r="F3" i="11" l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2" i="11"/>
  <c r="N10" i="11"/>
  <c r="N9" i="11"/>
  <c r="N8" i="11"/>
  <c r="N7" i="11"/>
  <c r="N6" i="11"/>
  <c r="N5" i="11"/>
  <c r="N4" i="11"/>
  <c r="K8" i="11" l="1"/>
  <c r="M8" i="11" s="1"/>
  <c r="K10" i="11"/>
  <c r="M10" i="11" s="1"/>
  <c r="K3" i="11"/>
  <c r="K5" i="11"/>
  <c r="M5" i="11" s="1"/>
  <c r="K9" i="11"/>
  <c r="K6" i="11"/>
  <c r="K7" i="11"/>
  <c r="M6" i="11"/>
  <c r="C21" i="11"/>
  <c r="M7" i="11"/>
  <c r="K12" i="11"/>
  <c r="O14" i="11"/>
  <c r="M4" i="11"/>
  <c r="C23" i="11" l="1"/>
  <c r="C24" i="11" s="1"/>
  <c r="N3" i="11" l="1"/>
  <c r="N2" i="11" s="1"/>
  <c r="M3" i="11"/>
  <c r="B4" i="6" l="1"/>
  <c r="B3" i="6"/>
  <c r="B4" i="8"/>
  <c r="B3" i="8"/>
  <c r="B3" i="5"/>
  <c r="B2" i="5"/>
  <c r="N55" i="4" l="1"/>
  <c r="N56" i="4"/>
  <c r="N57" i="4"/>
  <c r="N58" i="4"/>
  <c r="N59" i="4"/>
  <c r="N60" i="4"/>
  <c r="N61" i="4"/>
  <c r="N62" i="4"/>
  <c r="N63" i="4"/>
  <c r="N64" i="4"/>
  <c r="N65" i="4"/>
  <c r="F58" i="4"/>
  <c r="F59" i="4"/>
  <c r="F60" i="4"/>
  <c r="F61" i="4"/>
  <c r="F62" i="4"/>
  <c r="F63" i="4"/>
  <c r="F64" i="4"/>
  <c r="F65" i="4"/>
  <c r="F39" i="4" l="1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66" i="4"/>
  <c r="F67" i="4"/>
  <c r="F38" i="4"/>
  <c r="G38" i="4" s="1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65" i="4"/>
  <c r="G66" i="4"/>
  <c r="G67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66" i="4"/>
  <c r="N67" i="4"/>
  <c r="N38" i="4"/>
  <c r="N33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E33" i="8"/>
  <c r="C32" i="6"/>
  <c r="C48" i="2" s="1"/>
  <c r="G8" i="4"/>
  <c r="G9" i="4"/>
  <c r="G7" i="4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6" i="5"/>
  <c r="D34" i="4"/>
  <c r="D68" i="4"/>
  <c r="G57" i="4"/>
  <c r="I22" i="5" l="1"/>
  <c r="F68" i="4"/>
  <c r="C49" i="2" l="1"/>
  <c r="M9" i="11"/>
  <c r="M2" i="11" s="1"/>
  <c r="K2" i="11"/>
  <c r="C25" i="11" s="1"/>
  <c r="N14" i="11" l="1"/>
  <c r="N15" i="11" s="1"/>
  <c r="D25" i="11"/>
  <c r="C28" i="11"/>
  <c r="C27" i="11"/>
  <c r="C30" i="11" l="1"/>
  <c r="D28" i="11"/>
  <c r="L2" i="11" l="1"/>
  <c r="C32" i="11"/>
  <c r="C34" i="11" s="1"/>
</calcChain>
</file>

<file path=xl/sharedStrings.xml><?xml version="1.0" encoding="utf-8"?>
<sst xmlns="http://schemas.openxmlformats.org/spreadsheetml/2006/main" count="125" uniqueCount="94">
  <si>
    <t>Financements</t>
  </si>
  <si>
    <t>Montant</t>
  </si>
  <si>
    <t xml:space="preserve">Sollicité </t>
  </si>
  <si>
    <t>Obtenu</t>
  </si>
  <si>
    <t>Source</t>
  </si>
  <si>
    <t>Région</t>
  </si>
  <si>
    <t>Département</t>
  </si>
  <si>
    <t>Etat</t>
  </si>
  <si>
    <t>Union Européenne</t>
  </si>
  <si>
    <t>Contributions privées</t>
  </si>
  <si>
    <t>Autofinancement</t>
  </si>
  <si>
    <t>Recettes prévisionnelles générées par le projet</t>
  </si>
  <si>
    <t>Nature de la dépense supportée présentée</t>
  </si>
  <si>
    <t>Justificatif joint</t>
  </si>
  <si>
    <t>Type de justificatif et identifiant (devis n°…)</t>
  </si>
  <si>
    <t>Montant HT/prix net</t>
  </si>
  <si>
    <t xml:space="preserve">TOTAL </t>
  </si>
  <si>
    <t>TOTAL général des dépenses sur devis non proratisées</t>
  </si>
  <si>
    <t>Demandeur :</t>
  </si>
  <si>
    <t xml:space="preserve">Intitulé du projet : </t>
  </si>
  <si>
    <t>2ème devis</t>
  </si>
  <si>
    <t>3ème devis</t>
  </si>
  <si>
    <t>Montant HT / prix net</t>
  </si>
  <si>
    <t>Equivalents subvention prêts aidés*</t>
  </si>
  <si>
    <t>*Exemples de prêts aidés : prêt d’honneur, avance remboursable, prêt à taux zéro, prêt bonifié</t>
  </si>
  <si>
    <t>RESSOURCES PREVISIONNELLES DU PROJET</t>
  </si>
  <si>
    <t>Etes-vous soumis au droit de la commande publique pour cette opération ?</t>
  </si>
  <si>
    <t>ANNEXE 1 : Dépenses prévisionnelles sur devis</t>
  </si>
  <si>
    <r>
      <rPr>
        <b/>
        <sz val="11"/>
        <color theme="0"/>
        <rFont val="Calibri"/>
        <family val="2"/>
        <scheme val="minor"/>
      </rPr>
      <t>TABLEAU 2 :</t>
    </r>
    <r>
      <rPr>
        <sz val="11"/>
        <color theme="0"/>
        <rFont val="Calibri"/>
        <family val="2"/>
        <scheme val="minor"/>
      </rPr>
      <t xml:space="preserve"> Dépenses sur devis proratisées</t>
    </r>
  </si>
  <si>
    <t>Taux de proratisation appliqué</t>
  </si>
  <si>
    <t>Montant HT/prix net proratisé</t>
  </si>
  <si>
    <t>Marché à justifier</t>
  </si>
  <si>
    <t>ANNEXE 2 : Frais salariaux prévisionnels supportés par le demandeur</t>
  </si>
  <si>
    <t>Année civile</t>
  </si>
  <si>
    <t>TOTAL général des dépenses de personnel et de structure</t>
  </si>
  <si>
    <t>(1) Si le nom n'est pas connu, indiquer le niveau de qualification sur la base d'une offre d'emploi ou une grille de rémunération</t>
  </si>
  <si>
    <r>
      <t xml:space="preserve">(2) Si le contrat de travail est inférieur à 12 mois, indiquer le nombre d'heures travaillées par l'agent sur la durée du contrat </t>
    </r>
    <r>
      <rPr>
        <i/>
        <sz val="8"/>
        <rFont val="Tahoma"/>
        <family val="2"/>
      </rPr>
      <t>(voir annexe méthodologique sur le calcul du nombre d'heures théoriques travaillées)</t>
    </r>
  </si>
  <si>
    <r>
      <t>(3) La période de base peut être inférieure à 12 mois. Elle est déterminée en fonction de la période d'exécution de l'opération. Dans ce cas, préciser les mois concernés (</t>
    </r>
    <r>
      <rPr>
        <i/>
        <sz val="8"/>
        <rFont val="Tahoma"/>
        <family val="2"/>
      </rPr>
      <t>ex : de mars à août</t>
    </r>
    <r>
      <rPr>
        <sz val="8"/>
        <rFont val="Tahoma"/>
        <family val="2"/>
      </rPr>
      <t>)</t>
    </r>
  </si>
  <si>
    <t>Nb heures travaillées sur la période de base par l’agent
(a)</t>
  </si>
  <si>
    <t>Frais salariaux sur la période de base
(b)</t>
  </si>
  <si>
    <r>
      <t xml:space="preserve">Période de base
</t>
    </r>
    <r>
      <rPr>
        <sz val="8"/>
        <rFont val="Tahoma"/>
        <family val="2"/>
      </rPr>
      <t>(en nombre de mois)</t>
    </r>
    <r>
      <rPr>
        <vertAlign val="superscript"/>
        <sz val="8"/>
        <rFont val="Tahoma"/>
        <family val="2"/>
      </rPr>
      <t>(3)</t>
    </r>
    <r>
      <rPr>
        <sz val="8"/>
        <rFont val="Tahoma"/>
        <family val="2"/>
      </rPr>
      <t xml:space="preserve"> </t>
    </r>
  </si>
  <si>
    <r>
      <t xml:space="preserve">Nature de l’intervention prévue  
</t>
    </r>
    <r>
      <rPr>
        <i/>
        <sz val="8"/>
        <rFont val="Tahoma"/>
        <family val="2"/>
      </rPr>
      <t>(ex: animation, suivi administratif, communication…)</t>
    </r>
  </si>
  <si>
    <r>
      <t>Nom de l’intervenant ou niveau de qualification</t>
    </r>
    <r>
      <rPr>
        <b/>
        <vertAlign val="superscript"/>
        <sz val="8"/>
        <rFont val="Tahoma"/>
        <family val="2"/>
      </rPr>
      <t>(1)</t>
    </r>
  </si>
  <si>
    <r>
      <t>Nb heures travaillées par an par l’agent</t>
    </r>
    <r>
      <rPr>
        <b/>
        <vertAlign val="superscript"/>
        <sz val="8"/>
        <rFont val="Tahoma"/>
        <family val="2"/>
      </rPr>
      <t>(²)</t>
    </r>
  </si>
  <si>
    <r>
      <t xml:space="preserve">Temps prévisionnel consacré à l'opération
</t>
    </r>
    <r>
      <rPr>
        <sz val="8"/>
        <rFont val="Tahoma"/>
        <family val="2"/>
      </rPr>
      <t>(nb heures sur la période de base)</t>
    </r>
    <r>
      <rPr>
        <b/>
        <sz val="8"/>
        <rFont val="Tahoma"/>
        <family val="2"/>
      </rPr>
      <t xml:space="preserve">
(c)</t>
    </r>
  </si>
  <si>
    <r>
      <t xml:space="preserve">Autres financements publics </t>
    </r>
    <r>
      <rPr>
        <b/>
        <i/>
        <sz val="9"/>
        <color theme="1"/>
        <rFont val="Arial"/>
        <family val="2"/>
      </rPr>
      <t>(commune, PNR, EPCI, OQDP…)</t>
    </r>
  </si>
  <si>
    <r>
      <t xml:space="preserve">Date de la décision
</t>
    </r>
    <r>
      <rPr>
        <sz val="8"/>
        <color theme="1"/>
        <rFont val="Arial"/>
        <family val="2"/>
      </rPr>
      <t>(le cas échéant)</t>
    </r>
  </si>
  <si>
    <t>Frais salariaux liés à l’opération
(d) = b / a * c</t>
  </si>
  <si>
    <t>Nature de la recette prévue</t>
  </si>
  <si>
    <t>(Voir annexe 4)</t>
  </si>
  <si>
    <t xml:space="preserve">ANNEXE 4 : </t>
  </si>
  <si>
    <t>Recettes prévisionnelles générées par l'opération sur sa durée d'exécution</t>
  </si>
  <si>
    <r>
      <rPr>
        <b/>
        <sz val="10"/>
        <rFont val="Tahoma"/>
        <family val="2"/>
      </rPr>
      <t>Montant prévisionnel</t>
    </r>
    <r>
      <rPr>
        <b/>
        <sz val="9"/>
        <rFont val="Tahoma"/>
        <family val="2"/>
      </rPr>
      <t xml:space="preserve">
</t>
    </r>
    <r>
      <rPr>
        <b/>
        <sz val="8"/>
        <rFont val="Tahoma"/>
        <family val="2"/>
      </rPr>
      <t>(prix net)</t>
    </r>
  </si>
  <si>
    <t xml:space="preserve">ANNEXE 3 : </t>
  </si>
  <si>
    <r>
      <t xml:space="preserve">Nature de la dépense
</t>
    </r>
    <r>
      <rPr>
        <sz val="8"/>
        <rFont val="Tahoma"/>
        <family val="2"/>
      </rPr>
      <t>(restauration, hébergement, transport - type de déplacements envisagés, motifs)</t>
    </r>
  </si>
  <si>
    <r>
      <t xml:space="preserve">Montant prévisionnel
</t>
    </r>
    <r>
      <rPr>
        <sz val="8"/>
        <rFont val="Tahoma"/>
        <family val="2"/>
      </rPr>
      <t>(prix net)</t>
    </r>
  </si>
  <si>
    <r>
      <t xml:space="preserve">Type de justificatif et identifiant
</t>
    </r>
    <r>
      <rPr>
        <sz val="8"/>
        <rFont val="Tahoma"/>
        <family val="2"/>
      </rPr>
      <t>(devis d'hôtel, facture ou note de frais sur un projet antérieur...)</t>
    </r>
  </si>
  <si>
    <t>Seuil obligation de marché</t>
  </si>
  <si>
    <t>Seuils devis</t>
  </si>
  <si>
    <t>Nombre de devis à produire</t>
  </si>
  <si>
    <t>1er devis</t>
  </si>
  <si>
    <r>
      <rPr>
        <b/>
        <sz val="9"/>
        <color theme="1"/>
        <rFont val="Arial"/>
        <family val="2"/>
      </rPr>
      <t>Préciser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(dispositif de financement et service gestionnaire le cas échéant)</t>
    </r>
  </si>
  <si>
    <t>TOTAL GENERAL DES RESSOURCES
PREVISIONNELLES DU PROJET</t>
  </si>
  <si>
    <t>FEADER (LEADER)</t>
  </si>
  <si>
    <r>
      <t xml:space="preserve">Prévisions autres frais  supportés par le demandeur
</t>
    </r>
    <r>
      <rPr>
        <sz val="10"/>
        <color theme="0"/>
        <rFont val="Tahoma"/>
        <family val="2"/>
      </rPr>
      <t>(frais de déplacements, restauration, hébergement…)</t>
    </r>
  </si>
  <si>
    <t>Poste de dépense</t>
  </si>
  <si>
    <r>
      <rPr>
        <b/>
        <sz val="11"/>
        <color theme="0"/>
        <rFont val="Calibri"/>
        <family val="2"/>
        <scheme val="minor"/>
      </rPr>
      <t>TABLEAU 1 :</t>
    </r>
    <r>
      <rPr>
        <sz val="11"/>
        <color theme="0"/>
        <rFont val="Calibri"/>
        <family val="2"/>
        <scheme val="minor"/>
      </rPr>
      <t xml:space="preserve"> Dépenses sur devis non-proratisées</t>
    </r>
  </si>
  <si>
    <t>DEPENSES ELIGIBLES</t>
  </si>
  <si>
    <t>Montant HT</t>
  </si>
  <si>
    <t>TVA</t>
  </si>
  <si>
    <t>COFINANCEMENTS</t>
  </si>
  <si>
    <t>Montant demandé/obtenu auprès du cofinanceur</t>
  </si>
  <si>
    <t>Assiette</t>
  </si>
  <si>
    <t>MONTANTS</t>
  </si>
  <si>
    <t>Appelle du LEADER</t>
  </si>
  <si>
    <t>Top-Up</t>
  </si>
  <si>
    <t>LEADER</t>
  </si>
  <si>
    <t>Financement privé</t>
  </si>
  <si>
    <t>Auto-financement</t>
  </si>
  <si>
    <t>Vérification auto-financement porteur public :</t>
  </si>
  <si>
    <t>Assiette éligible et retenue :</t>
  </si>
  <si>
    <t>Taux d'aide Publique (TAP) :</t>
  </si>
  <si>
    <t xml:space="preserve">Dépense publique : </t>
  </si>
  <si>
    <t>Taux de cofinancement FEADER :</t>
  </si>
  <si>
    <t>Intervention maximale FEADER / LEADER :</t>
  </si>
  <si>
    <t>Cofinancement nécessaire pour maximiser l'intervention FEADER / LEADER :</t>
  </si>
  <si>
    <t>Cofinancements :</t>
  </si>
  <si>
    <t>Potentiel maximal LEADER :</t>
  </si>
  <si>
    <t>Subvention LEADER :</t>
  </si>
  <si>
    <t>Cofinancement appelant du LEADER :</t>
  </si>
  <si>
    <t>TOP-UP :</t>
  </si>
  <si>
    <t>Vérification :</t>
  </si>
  <si>
    <t>Montant TTC</t>
  </si>
  <si>
    <t>Devis Présentés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</si>
</sst>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\ _€_-;\-* #,##0.0\ _€_-;_-* &quot;-? &quot;_€_-;_-@_-"/>
    <numFmt numFmtId="165" formatCode="_-* #,##0.00&quot; €&quot;_-;\-* #,##0.00&quot; €&quot;_-;_-* &quot;-?? €&quot;_-;_-@_-"/>
    <numFmt numFmtId="166" formatCode="#,##0.00&quot; €&quot;"/>
    <numFmt numFmtId="167" formatCode="_-* #,##0.00\ _€_-;\-* #,##0.00\ _€_-;_-* &quot;-?? &quot;_€_-;_-@_-"/>
    <numFmt numFmtId="168" formatCode="#,##0\ &quot;€&quot;"/>
    <numFmt numFmtId="169" formatCode="_-* #,##0\ &quot;€&quot;_-;\-* #,##0\ &quot;€&quot;_-;_-* &quot;-&quot;??\ &quot;€&quot;_-;_-@_-"/>
    <numFmt numFmtId="170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2"/>
      <color theme="0"/>
      <name val="Tahoma"/>
      <family val="2"/>
    </font>
    <font>
      <sz val="10"/>
      <color theme="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Tahoma"/>
      <family val="2"/>
    </font>
    <font>
      <i/>
      <sz val="8"/>
      <name val="Tahoma"/>
      <family val="2"/>
    </font>
    <font>
      <sz val="8"/>
      <color rgb="FFFF0000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sz val="11"/>
      <color theme="0"/>
      <name val="Tahoma"/>
      <family val="2"/>
    </font>
    <font>
      <b/>
      <sz val="11"/>
      <name val="Tahoma"/>
      <family val="2"/>
    </font>
    <font>
      <b/>
      <sz val="10"/>
      <color theme="0"/>
      <name val="Tahoma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theme="0"/>
      <name val="Calibri"/>
      <family val="2"/>
      <scheme val="minor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sz val="12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00A77E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3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fgColor auto="1"/>
      </patternFill>
    </fill>
    <fill>
      <patternFill patternType="gray125">
        <fgColor auto="1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00D66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 applyAlignment="1" applyProtection="1"/>
    <xf numFmtId="0" fontId="16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0" fillId="0" borderId="0" xfId="0" applyFont="1" applyAlignment="1">
      <alignment vertical="center"/>
    </xf>
    <xf numFmtId="44" fontId="16" fillId="0" borderId="5" xfId="1" applyFont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vertical="center"/>
    </xf>
    <xf numFmtId="0" fontId="17" fillId="6" borderId="11" xfId="0" applyFont="1" applyFill="1" applyBorder="1" applyAlignment="1" applyProtection="1">
      <alignment horizontal="center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165" fontId="17" fillId="6" borderId="12" xfId="3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vertical="center"/>
    </xf>
    <xf numFmtId="0" fontId="18" fillId="0" borderId="14" xfId="0" applyFont="1" applyBorder="1" applyAlignment="1" applyProtection="1">
      <alignment horizontal="left" vertical="center" wrapText="1"/>
      <protection locked="0"/>
    </xf>
    <xf numFmtId="14" fontId="18" fillId="0" borderId="8" xfId="0" applyNumberFormat="1" applyFont="1" applyBorder="1" applyAlignment="1" applyProtection="1">
      <alignment horizontal="center" vertical="center" wrapText="1"/>
      <protection locked="0"/>
    </xf>
    <xf numFmtId="44" fontId="18" fillId="0" borderId="8" xfId="0" applyNumberFormat="1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>
      <alignment horizontal="center" vertical="center"/>
    </xf>
    <xf numFmtId="0" fontId="18" fillId="0" borderId="16" xfId="0" applyFont="1" applyBorder="1" applyAlignment="1" applyProtection="1">
      <alignment horizontal="left" vertical="center" wrapText="1"/>
      <protection locked="0"/>
    </xf>
    <xf numFmtId="14" fontId="18" fillId="0" borderId="17" xfId="0" applyNumberFormat="1" applyFont="1" applyBorder="1" applyAlignment="1" applyProtection="1">
      <alignment horizontal="center" vertical="center" wrapText="1"/>
      <protection locked="0"/>
    </xf>
    <xf numFmtId="44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>
      <alignment horizontal="center" vertical="center"/>
    </xf>
    <xf numFmtId="44" fontId="17" fillId="0" borderId="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44" fontId="17" fillId="0" borderId="0" xfId="1" applyNumberFormat="1" applyFont="1" applyFill="1" applyBorder="1" applyAlignment="1" applyProtection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17" fillId="8" borderId="11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38" xfId="0" applyFont="1" applyFill="1" applyBorder="1" applyAlignment="1">
      <alignment horizontal="center" vertical="center" wrapText="1"/>
    </xf>
    <xf numFmtId="9" fontId="18" fillId="0" borderId="8" xfId="2" applyFont="1" applyBorder="1" applyAlignment="1" applyProtection="1">
      <alignment horizontal="center" vertical="center" wrapText="1"/>
      <protection locked="0"/>
    </xf>
    <xf numFmtId="9" fontId="18" fillId="0" borderId="17" xfId="2" applyFont="1" applyBorder="1" applyAlignment="1" applyProtection="1">
      <alignment horizontal="center" vertical="center" wrapText="1"/>
      <protection locked="0"/>
    </xf>
    <xf numFmtId="168" fontId="0" fillId="0" borderId="0" xfId="0" applyNumberFormat="1" applyAlignment="1">
      <alignment horizontal="center" vertical="center"/>
    </xf>
    <xf numFmtId="0" fontId="18" fillId="0" borderId="14" xfId="0" applyFont="1" applyBorder="1" applyAlignment="1" applyProtection="1">
      <alignment horizontal="left" vertical="center"/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0" fontId="18" fillId="0" borderId="8" xfId="0" applyNumberFormat="1" applyFont="1" applyFill="1" applyBorder="1" applyAlignment="1" applyProtection="1">
      <alignment horizontal="center" vertical="center"/>
      <protection locked="0"/>
    </xf>
    <xf numFmtId="166" fontId="18" fillId="0" borderId="8" xfId="0" applyNumberFormat="1" applyFont="1" applyBorder="1" applyAlignment="1" applyProtection="1">
      <alignment horizontal="right" vertical="center"/>
      <protection locked="0"/>
    </xf>
    <xf numFmtId="0" fontId="18" fillId="0" borderId="8" xfId="0" applyNumberFormat="1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44" fontId="18" fillId="0" borderId="8" xfId="1" applyFont="1" applyBorder="1" applyAlignment="1" applyProtection="1">
      <alignment horizontal="righ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/>
      <protection locked="0"/>
    </xf>
    <xf numFmtId="44" fontId="18" fillId="0" borderId="17" xfId="1" applyFont="1" applyBorder="1" applyAlignment="1" applyProtection="1">
      <alignment horizontal="right" vertical="center"/>
      <protection locked="0"/>
    </xf>
    <xf numFmtId="0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right" vertical="center"/>
    </xf>
    <xf numFmtId="44" fontId="12" fillId="0" borderId="53" xfId="3" applyNumberFormat="1" applyFont="1" applyFill="1" applyBorder="1" applyAlignment="1" applyProtection="1">
      <alignment horizontal="left" vertical="center" wrapText="1"/>
      <protection locked="0"/>
    </xf>
    <xf numFmtId="44" fontId="12" fillId="0" borderId="54" xfId="3" applyNumberFormat="1" applyFont="1" applyFill="1" applyBorder="1" applyAlignment="1" applyProtection="1">
      <alignment horizontal="left" vertical="center" wrapText="1"/>
      <protection locked="0"/>
    </xf>
    <xf numFmtId="44" fontId="12" fillId="0" borderId="48" xfId="3" applyNumberFormat="1" applyFont="1" applyFill="1" applyBorder="1" applyAlignment="1" applyProtection="1">
      <alignment horizontal="left" vertical="center" wrapText="1"/>
      <protection locked="0"/>
    </xf>
    <xf numFmtId="44" fontId="11" fillId="0" borderId="5" xfId="1" applyFont="1" applyFill="1" applyBorder="1" applyAlignment="1" applyProtection="1">
      <alignment vertical="center"/>
    </xf>
    <xf numFmtId="44" fontId="12" fillId="0" borderId="44" xfId="3" applyNumberFormat="1" applyFont="1" applyFill="1" applyBorder="1" applyAlignment="1" applyProtection="1">
      <alignment horizontal="left" vertical="center" wrapText="1"/>
      <protection locked="0"/>
    </xf>
    <xf numFmtId="44" fontId="12" fillId="0" borderId="59" xfId="3" applyNumberFormat="1" applyFont="1" applyFill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 locked="0"/>
    </xf>
    <xf numFmtId="169" fontId="0" fillId="0" borderId="0" xfId="0" applyNumberFormat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8" fillId="0" borderId="0" xfId="0" applyFont="1" applyAlignment="1" applyProtection="1"/>
    <xf numFmtId="0" fontId="18" fillId="0" borderId="0" xfId="0" applyFont="1" applyAlignment="1" applyProtection="1">
      <alignment horizontal="left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44" fontId="12" fillId="0" borderId="43" xfId="3" applyNumberFormat="1" applyFont="1" applyFill="1" applyBorder="1" applyAlignment="1" applyProtection="1">
      <alignment horizontal="left" vertical="center" wrapText="1"/>
      <protection locked="0"/>
    </xf>
    <xf numFmtId="0" fontId="14" fillId="7" borderId="0" xfId="0" applyFont="1" applyFill="1" applyAlignment="1" applyProtection="1">
      <alignment horizontal="right" vertical="top" wrapText="1"/>
    </xf>
    <xf numFmtId="0" fontId="0" fillId="0" borderId="0" xfId="0" applyProtection="1"/>
    <xf numFmtId="0" fontId="14" fillId="0" borderId="0" xfId="0" applyFont="1" applyFill="1" applyAlignment="1" applyProtection="1"/>
    <xf numFmtId="0" fontId="15" fillId="0" borderId="0" xfId="0" applyFont="1" applyFill="1" applyBorder="1" applyAlignment="1" applyProtection="1"/>
    <xf numFmtId="0" fontId="0" fillId="0" borderId="0" xfId="0" applyFill="1" applyProtection="1"/>
    <xf numFmtId="0" fontId="25" fillId="0" borderId="0" xfId="0" applyFont="1" applyBorder="1" applyAlignment="1" applyProtection="1"/>
    <xf numFmtId="0" fontId="0" fillId="0" borderId="0" xfId="0" applyFont="1" applyAlignment="1" applyProtection="1"/>
    <xf numFmtId="0" fontId="11" fillId="6" borderId="60" xfId="0" applyFont="1" applyFill="1" applyBorder="1" applyAlignment="1" applyProtection="1">
      <alignment horizontal="center" vertical="center" wrapText="1"/>
    </xf>
    <xf numFmtId="0" fontId="11" fillId="6" borderId="35" xfId="0" applyFont="1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vertical="center"/>
    </xf>
    <xf numFmtId="164" fontId="17" fillId="6" borderId="12" xfId="0" applyNumberFormat="1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vertical="center"/>
    </xf>
    <xf numFmtId="44" fontId="19" fillId="0" borderId="8" xfId="1" applyFont="1" applyFill="1" applyBorder="1" applyAlignment="1" applyProtection="1">
      <alignment horizontal="center" vertical="center"/>
    </xf>
    <xf numFmtId="44" fontId="19" fillId="0" borderId="17" xfId="1" applyFont="1" applyFill="1" applyBorder="1" applyAlignment="1" applyProtection="1">
      <alignment horizontal="center" vertical="center"/>
    </xf>
    <xf numFmtId="0" fontId="27" fillId="0" borderId="0" xfId="0" applyFont="1" applyAlignment="1" applyProtection="1"/>
    <xf numFmtId="0" fontId="0" fillId="0" borderId="0" xfId="0" applyAlignment="1" applyProtection="1">
      <alignment vertical="center"/>
    </xf>
    <xf numFmtId="1" fontId="18" fillId="0" borderId="8" xfId="0" applyNumberFormat="1" applyFont="1" applyBorder="1" applyAlignment="1" applyProtection="1">
      <alignment horizontal="center" vertical="center"/>
      <protection locked="0"/>
    </xf>
    <xf numFmtId="1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/>
    </xf>
    <xf numFmtId="44" fontId="5" fillId="0" borderId="0" xfId="0" applyNumberFormat="1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14" fontId="5" fillId="0" borderId="0" xfId="0" applyNumberFormat="1" applyFont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2" borderId="25" xfId="0" applyFont="1" applyFill="1" applyBorder="1" applyAlignment="1" applyProtection="1">
      <alignment vertical="center" wrapText="1"/>
    </xf>
    <xf numFmtId="0" fontId="6" fillId="2" borderId="26" xfId="0" applyFont="1" applyFill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center" wrapText="1"/>
    </xf>
    <xf numFmtId="0" fontId="7" fillId="0" borderId="30" xfId="0" applyFont="1" applyBorder="1" applyAlignment="1" applyProtection="1">
      <alignment vertical="center" wrapText="1"/>
    </xf>
    <xf numFmtId="0" fontId="30" fillId="3" borderId="19" xfId="0" applyFont="1" applyFill="1" applyBorder="1" applyAlignment="1" applyProtection="1">
      <alignment vertical="center" wrapText="1"/>
    </xf>
    <xf numFmtId="14" fontId="6" fillId="3" borderId="30" xfId="0" applyNumberFormat="1" applyFont="1" applyFill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vertical="center" wrapText="1"/>
    </xf>
    <xf numFmtId="44" fontId="6" fillId="0" borderId="20" xfId="0" applyNumberFormat="1" applyFont="1" applyBorder="1" applyAlignment="1" applyProtection="1">
      <alignment vertical="center" wrapText="1"/>
    </xf>
    <xf numFmtId="0" fontId="30" fillId="3" borderId="21" xfId="0" applyFont="1" applyFill="1" applyBorder="1" applyAlignment="1" applyProtection="1">
      <alignment vertical="center" wrapText="1"/>
    </xf>
    <xf numFmtId="14" fontId="6" fillId="3" borderId="22" xfId="0" applyNumberFormat="1" applyFont="1" applyFill="1" applyBorder="1" applyAlignment="1" applyProtection="1">
      <alignment vertical="center" wrapText="1"/>
    </xf>
    <xf numFmtId="44" fontId="4" fillId="0" borderId="3" xfId="0" applyNumberFormat="1" applyFont="1" applyBorder="1" applyAlignment="1" applyProtection="1">
      <alignment vertical="center" wrapText="1"/>
    </xf>
    <xf numFmtId="0" fontId="30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vertical="center" wrapText="1"/>
    </xf>
    <xf numFmtId="44" fontId="34" fillId="0" borderId="0" xfId="0" applyNumberFormat="1" applyFont="1" applyAlignment="1" applyProtection="1">
      <alignment vertical="center" wrapText="1"/>
    </xf>
    <xf numFmtId="0" fontId="35" fillId="0" borderId="0" xfId="0" applyFont="1" applyAlignment="1" applyProtection="1">
      <alignment vertical="center" wrapText="1"/>
    </xf>
    <xf numFmtId="14" fontId="34" fillId="0" borderId="0" xfId="0" applyNumberFormat="1" applyFont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vertical="center"/>
    </xf>
    <xf numFmtId="0" fontId="8" fillId="0" borderId="13" xfId="0" applyFont="1" applyBorder="1" applyAlignment="1" applyProtection="1">
      <alignment vertical="center" wrapText="1"/>
      <protection locked="0"/>
    </xf>
    <xf numFmtId="44" fontId="6" fillId="0" borderId="11" xfId="0" applyNumberFormat="1" applyFont="1" applyBorder="1" applyAlignment="1" applyProtection="1">
      <alignment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1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44" fontId="6" fillId="0" borderId="14" xfId="0" applyNumberFormat="1" applyFont="1" applyBorder="1" applyAlignment="1" applyProtection="1">
      <alignment vertical="center" wrapText="1"/>
      <protection locked="0"/>
    </xf>
    <xf numFmtId="0" fontId="30" fillId="0" borderId="8" xfId="0" applyFont="1" applyBorder="1" applyAlignment="1" applyProtection="1">
      <alignment horizontal="center" vertical="center" wrapText="1"/>
      <protection locked="0"/>
    </xf>
    <xf numFmtId="14" fontId="6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44" fontId="6" fillId="0" borderId="16" xfId="0" applyNumberFormat="1" applyFont="1" applyBorder="1" applyAlignment="1" applyProtection="1">
      <alignment vertical="center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14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44" fontId="6" fillId="0" borderId="27" xfId="0" applyNumberFormat="1" applyFont="1" applyBorder="1" applyAlignment="1" applyProtection="1">
      <alignment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14" fontId="6" fillId="0" borderId="28" xfId="0" applyNumberFormat="1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44" fontId="6" fillId="0" borderId="25" xfId="0" applyNumberFormat="1" applyFont="1" applyBorder="1" applyAlignment="1" applyProtection="1">
      <alignment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14" fontId="6" fillId="0" borderId="26" xfId="0" applyNumberFormat="1" applyFont="1" applyBorder="1" applyAlignment="1" applyProtection="1">
      <alignment horizontal="center" vertical="center" wrapText="1"/>
      <protection locked="0"/>
    </xf>
    <xf numFmtId="44" fontId="6" fillId="0" borderId="29" xfId="0" applyNumberFormat="1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14" fontId="6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44" fontId="6" fillId="0" borderId="20" xfId="0" applyNumberFormat="1" applyFont="1" applyBorder="1" applyAlignment="1" applyProtection="1">
      <alignment vertical="center" wrapText="1"/>
      <protection locked="0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14" fontId="6" fillId="0" borderId="22" xfId="0" applyNumberFormat="1" applyFont="1" applyBorder="1" applyAlignment="1" applyProtection="1">
      <alignment horizontal="center" vertical="center" wrapText="1"/>
      <protection locked="0"/>
    </xf>
    <xf numFmtId="44" fontId="17" fillId="0" borderId="5" xfId="1" applyNumberFormat="1" applyFont="1" applyFill="1" applyBorder="1" applyAlignment="1" applyProtection="1">
      <alignment vertical="center"/>
    </xf>
    <xf numFmtId="0" fontId="27" fillId="0" borderId="34" xfId="0" applyFont="1" applyBorder="1" applyAlignment="1">
      <alignment horizontal="center" vertical="center"/>
    </xf>
    <xf numFmtId="0" fontId="28" fillId="11" borderId="14" xfId="0" applyFont="1" applyFill="1" applyBorder="1" applyAlignment="1" applyProtection="1">
      <alignment vertical="center"/>
      <protection locked="0"/>
    </xf>
    <xf numFmtId="0" fontId="28" fillId="11" borderId="33" xfId="0" applyFont="1" applyFill="1" applyBorder="1" applyAlignment="1" applyProtection="1">
      <alignment vertical="center"/>
      <protection locked="0"/>
    </xf>
    <xf numFmtId="0" fontId="28" fillId="11" borderId="15" xfId="0" applyFont="1" applyFill="1" applyBorder="1" applyAlignment="1" applyProtection="1">
      <alignment vertical="center"/>
      <protection locked="0"/>
    </xf>
    <xf numFmtId="0" fontId="28" fillId="11" borderId="39" xfId="0" applyFont="1" applyFill="1" applyBorder="1" applyAlignment="1" applyProtection="1">
      <alignment vertical="center"/>
      <protection locked="0"/>
    </xf>
    <xf numFmtId="0" fontId="28" fillId="11" borderId="16" xfId="0" applyFont="1" applyFill="1" applyBorder="1" applyAlignment="1" applyProtection="1">
      <alignment vertical="center"/>
      <protection locked="0"/>
    </xf>
    <xf numFmtId="0" fontId="28" fillId="11" borderId="34" xfId="0" applyFont="1" applyFill="1" applyBorder="1" applyAlignment="1" applyProtection="1">
      <alignment vertical="center"/>
      <protection locked="0"/>
    </xf>
    <xf numFmtId="0" fontId="28" fillId="11" borderId="18" xfId="0" applyFont="1" applyFill="1" applyBorder="1" applyAlignment="1" applyProtection="1">
      <alignment vertical="center"/>
      <protection locked="0"/>
    </xf>
    <xf numFmtId="0" fontId="28" fillId="11" borderId="40" xfId="0" applyFont="1" applyFill="1" applyBorder="1" applyAlignment="1" applyProtection="1">
      <alignment vertical="center"/>
      <protection locked="0"/>
    </xf>
    <xf numFmtId="0" fontId="12" fillId="4" borderId="36" xfId="0" applyFont="1" applyFill="1" applyBorder="1" applyAlignment="1" applyProtection="1">
      <alignment horizontal="center" vertical="center" wrapText="1"/>
      <protection locked="0"/>
    </xf>
    <xf numFmtId="44" fontId="18" fillId="0" borderId="8" xfId="1" applyFont="1" applyFill="1" applyBorder="1" applyAlignment="1" applyProtection="1">
      <alignment horizontal="left" vertical="center" wrapText="1"/>
    </xf>
    <xf numFmtId="44" fontId="18" fillId="0" borderId="17" xfId="1" applyFont="1" applyFill="1" applyBorder="1" applyAlignment="1" applyProtection="1">
      <alignment horizontal="left" vertical="center" wrapText="1"/>
    </xf>
    <xf numFmtId="0" fontId="18" fillId="0" borderId="39" xfId="0" applyFont="1" applyBorder="1" applyAlignment="1" applyProtection="1">
      <alignment horizontal="left" vertical="center" wrapText="1"/>
      <protection locked="0"/>
    </xf>
    <xf numFmtId="0" fontId="18" fillId="0" borderId="40" xfId="0" applyFont="1" applyBorder="1" applyAlignment="1" applyProtection="1">
      <alignment horizontal="left" vertical="center" wrapText="1"/>
      <protection locked="0"/>
    </xf>
    <xf numFmtId="0" fontId="17" fillId="12" borderId="61" xfId="0" applyFont="1" applyFill="1" applyBorder="1" applyAlignment="1" applyProtection="1">
      <alignment horizontal="center" vertical="center" wrapText="1"/>
    </xf>
    <xf numFmtId="0" fontId="17" fillId="12" borderId="62" xfId="0" applyFont="1" applyFill="1" applyBorder="1" applyAlignment="1" applyProtection="1">
      <alignment horizontal="center" vertical="center" wrapText="1"/>
    </xf>
    <xf numFmtId="9" fontId="18" fillId="13" borderId="63" xfId="2" applyFont="1" applyFill="1" applyBorder="1" applyAlignment="1" applyProtection="1">
      <alignment horizontal="center" vertical="center" wrapText="1"/>
    </xf>
    <xf numFmtId="44" fontId="18" fillId="13" borderId="64" xfId="1" applyFont="1" applyFill="1" applyBorder="1" applyAlignment="1" applyProtection="1">
      <alignment horizontal="left" vertical="center" wrapText="1"/>
    </xf>
    <xf numFmtId="9" fontId="18" fillId="13" borderId="65" xfId="2" applyFont="1" applyFill="1" applyBorder="1" applyAlignment="1" applyProtection="1">
      <alignment horizontal="center" vertical="center" wrapText="1"/>
    </xf>
    <xf numFmtId="44" fontId="18" fillId="13" borderId="66" xfId="1" applyFont="1" applyFill="1" applyBorder="1" applyAlignment="1" applyProtection="1">
      <alignment horizontal="left" vertical="center" wrapText="1"/>
    </xf>
    <xf numFmtId="44" fontId="28" fillId="11" borderId="33" xfId="0" applyNumberFormat="1" applyFont="1" applyFill="1" applyBorder="1" applyAlignment="1" applyProtection="1">
      <alignment vertical="center"/>
      <protection locked="0"/>
    </xf>
    <xf numFmtId="44" fontId="28" fillId="11" borderId="34" xfId="0" applyNumberFormat="1" applyFont="1" applyFill="1" applyBorder="1" applyAlignment="1" applyProtection="1">
      <alignment vertical="center"/>
      <protection locked="0"/>
    </xf>
    <xf numFmtId="44" fontId="28" fillId="11" borderId="15" xfId="0" applyNumberFormat="1" applyFont="1" applyFill="1" applyBorder="1" applyAlignment="1" applyProtection="1">
      <alignment vertical="center"/>
      <protection locked="0"/>
    </xf>
    <xf numFmtId="44" fontId="28" fillId="11" borderId="18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4" fontId="0" fillId="0" borderId="43" xfId="1" applyFont="1" applyBorder="1" applyAlignment="1" applyProtection="1">
      <alignment vertical="center"/>
      <protection locked="0"/>
    </xf>
    <xf numFmtId="170" fontId="0" fillId="0" borderId="43" xfId="2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4" fontId="0" fillId="0" borderId="48" xfId="1" applyFont="1" applyBorder="1" applyAlignment="1" applyProtection="1">
      <alignment vertical="center"/>
      <protection locked="0"/>
    </xf>
    <xf numFmtId="170" fontId="0" fillId="0" borderId="48" xfId="2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44" fontId="0" fillId="0" borderId="48" xfId="1" applyFont="1" applyFill="1" applyBorder="1" applyAlignment="1" applyProtection="1">
      <alignment vertical="center"/>
      <protection locked="0"/>
    </xf>
    <xf numFmtId="170" fontId="0" fillId="0" borderId="48" xfId="2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4" fontId="0" fillId="0" borderId="44" xfId="1" applyFont="1" applyBorder="1" applyAlignment="1" applyProtection="1">
      <alignment vertical="center"/>
      <protection locked="0"/>
    </xf>
    <xf numFmtId="170" fontId="0" fillId="0" borderId="44" xfId="2" applyNumberFormat="1" applyFont="1" applyBorder="1" applyAlignment="1" applyProtection="1">
      <alignment horizontal="center" vertical="center"/>
      <protection locked="0"/>
    </xf>
    <xf numFmtId="0" fontId="0" fillId="0" borderId="69" xfId="0" quotePrefix="1" applyBorder="1" applyAlignment="1" applyProtection="1">
      <alignment vertical="center"/>
      <protection locked="0"/>
    </xf>
    <xf numFmtId="44" fontId="0" fillId="0" borderId="69" xfId="1" quotePrefix="1" applyFont="1" applyBorder="1" applyAlignment="1" applyProtection="1">
      <alignment vertical="center"/>
      <protection locked="0"/>
    </xf>
    <xf numFmtId="0" fontId="0" fillId="0" borderId="41" xfId="0" quotePrefix="1" applyBorder="1" applyAlignment="1" applyProtection="1">
      <alignment vertical="center"/>
      <protection locked="0"/>
    </xf>
    <xf numFmtId="44" fontId="0" fillId="0" borderId="41" xfId="1" quotePrefix="1" applyFont="1" applyBorder="1" applyAlignment="1" applyProtection="1">
      <alignment vertical="center"/>
      <protection locked="0"/>
    </xf>
    <xf numFmtId="44" fontId="0" fillId="0" borderId="70" xfId="1" quotePrefix="1" applyFont="1" applyBorder="1" applyAlignment="1" applyProtection="1">
      <alignment vertical="center"/>
      <protection locked="0"/>
    </xf>
    <xf numFmtId="44" fontId="0" fillId="0" borderId="41" xfId="1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44" fontId="0" fillId="0" borderId="42" xfId="1" applyFont="1" applyBorder="1" applyAlignment="1" applyProtection="1">
      <alignment vertical="center"/>
      <protection locked="0"/>
    </xf>
    <xf numFmtId="44" fontId="0" fillId="0" borderId="68" xfId="1" quotePrefix="1" applyFont="1" applyBorder="1" applyAlignment="1" applyProtection="1">
      <alignment vertical="center"/>
      <protection locked="0"/>
    </xf>
    <xf numFmtId="44" fontId="0" fillId="0" borderId="3" xfId="1" applyFont="1" applyBorder="1" applyAlignment="1" applyProtection="1">
      <alignment vertical="center"/>
      <protection locked="0"/>
    </xf>
    <xf numFmtId="44" fontId="0" fillId="0" borderId="3" xfId="1" quotePrefix="1" applyFont="1" applyBorder="1" applyAlignment="1" applyProtection="1">
      <alignment vertical="center"/>
      <protection locked="0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10" borderId="8" xfId="1" applyFont="1" applyFill="1" applyBorder="1" applyAlignment="1" applyProtection="1">
      <alignment vertical="center"/>
      <protection locked="0"/>
    </xf>
    <xf numFmtId="44" fontId="3" fillId="10" borderId="17" xfId="1" applyFont="1" applyFill="1" applyBorder="1" applyAlignment="1" applyProtection="1">
      <alignment vertical="center"/>
      <protection locked="0"/>
    </xf>
    <xf numFmtId="9" fontId="0" fillId="0" borderId="0" xfId="2" applyFont="1" applyAlignment="1">
      <alignment horizontal="center" vertical="center"/>
    </xf>
    <xf numFmtId="9" fontId="42" fillId="0" borderId="0" xfId="2" applyFont="1" applyAlignment="1" applyProtection="1">
      <alignment vertical="center"/>
      <protection locked="0"/>
    </xf>
    <xf numFmtId="0" fontId="37" fillId="0" borderId="6" xfId="0" applyFont="1" applyBorder="1" applyAlignment="1" applyProtection="1">
      <alignment vertical="center"/>
    </xf>
    <xf numFmtId="0" fontId="37" fillId="0" borderId="6" xfId="0" applyFont="1" applyBorder="1" applyAlignment="1" applyProtection="1">
      <alignment horizontal="center" vertical="center"/>
    </xf>
    <xf numFmtId="0" fontId="37" fillId="0" borderId="11" xfId="0" applyFont="1" applyBorder="1" applyAlignment="1" applyProtection="1">
      <alignment horizontal="center" vertical="center"/>
    </xf>
    <xf numFmtId="0" fontId="37" fillId="0" borderId="12" xfId="0" applyFont="1" applyBorder="1" applyAlignment="1" applyProtection="1">
      <alignment horizontal="center" vertical="center" wrapText="1"/>
    </xf>
    <xf numFmtId="0" fontId="37" fillId="0" borderId="32" xfId="0" applyFont="1" applyBorder="1" applyAlignment="1" applyProtection="1">
      <alignment horizontal="center" vertical="center" wrapText="1"/>
    </xf>
    <xf numFmtId="0" fontId="37" fillId="0" borderId="43" xfId="0" applyFont="1" applyBorder="1" applyAlignment="1" applyProtection="1">
      <alignment horizontal="center" vertical="center" wrapText="1"/>
    </xf>
    <xf numFmtId="44" fontId="0" fillId="0" borderId="43" xfId="2" applyNumberFormat="1" applyFont="1" applyBorder="1" applyAlignment="1" applyProtection="1">
      <alignment vertical="center"/>
    </xf>
    <xf numFmtId="44" fontId="0" fillId="0" borderId="0" xfId="1" applyFont="1" applyProtection="1"/>
    <xf numFmtId="44" fontId="37" fillId="14" borderId="16" xfId="0" applyNumberFormat="1" applyFont="1" applyFill="1" applyBorder="1" applyAlignment="1" applyProtection="1">
      <alignment vertical="center"/>
    </xf>
    <xf numFmtId="44" fontId="37" fillId="0" borderId="17" xfId="0" applyNumberFormat="1" applyFont="1" applyBorder="1" applyAlignment="1" applyProtection="1">
      <alignment vertical="center"/>
    </xf>
    <xf numFmtId="44" fontId="37" fillId="0" borderId="34" xfId="1" applyFont="1" applyBorder="1" applyAlignment="1" applyProtection="1">
      <alignment vertical="center"/>
    </xf>
    <xf numFmtId="44" fontId="2" fillId="15" borderId="44" xfId="1" applyFont="1" applyFill="1" applyBorder="1" applyAlignment="1" applyProtection="1">
      <alignment vertical="center"/>
    </xf>
    <xf numFmtId="44" fontId="0" fillId="0" borderId="48" xfId="2" applyNumberFormat="1" applyFont="1" applyBorder="1" applyAlignment="1" applyProtection="1">
      <alignment vertical="center"/>
    </xf>
    <xf numFmtId="44" fontId="0" fillId="16" borderId="11" xfId="1" quotePrefix="1" applyFont="1" applyFill="1" applyBorder="1" applyAlignment="1" applyProtection="1">
      <alignment vertical="center"/>
    </xf>
    <xf numFmtId="44" fontId="0" fillId="0" borderId="32" xfId="1" applyFont="1" applyBorder="1" applyAlignment="1" applyProtection="1">
      <alignment vertical="center"/>
    </xf>
    <xf numFmtId="44" fontId="0" fillId="17" borderId="43" xfId="1" applyFont="1" applyFill="1" applyBorder="1" applyAlignment="1" applyProtection="1">
      <alignment vertical="center"/>
    </xf>
    <xf numFmtId="44" fontId="0" fillId="16" borderId="14" xfId="1" applyFont="1" applyFill="1" applyBorder="1" applyAlignment="1" applyProtection="1">
      <alignment vertical="center"/>
    </xf>
    <xf numFmtId="44" fontId="0" fillId="0" borderId="33" xfId="1" applyFont="1" applyBorder="1" applyAlignment="1" applyProtection="1">
      <alignment vertical="center"/>
    </xf>
    <xf numFmtId="44" fontId="0" fillId="17" borderId="71" xfId="1" applyFont="1" applyFill="1" applyBorder="1" applyAlignment="1" applyProtection="1">
      <alignment vertical="center"/>
    </xf>
    <xf numFmtId="44" fontId="0" fillId="0" borderId="48" xfId="2" applyNumberFormat="1" applyFont="1" applyFill="1" applyBorder="1" applyAlignment="1" applyProtection="1">
      <alignment vertical="center"/>
    </xf>
    <xf numFmtId="44" fontId="0" fillId="16" borderId="16" xfId="1" applyFont="1" applyFill="1" applyBorder="1" applyAlignment="1" applyProtection="1">
      <alignment vertical="center"/>
    </xf>
    <xf numFmtId="44" fontId="0" fillId="0" borderId="34" xfId="1" applyFont="1" applyBorder="1" applyAlignment="1" applyProtection="1">
      <alignment vertical="center"/>
    </xf>
    <xf numFmtId="44" fontId="0" fillId="17" borderId="5" xfId="1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44" fontId="0" fillId="0" borderId="3" xfId="1" applyFont="1" applyBorder="1" applyAlignment="1" applyProtection="1">
      <alignment vertical="center"/>
    </xf>
    <xf numFmtId="0" fontId="37" fillId="0" borderId="1" xfId="0" applyFont="1" applyBorder="1" applyAlignment="1" applyProtection="1">
      <alignment vertical="center"/>
    </xf>
    <xf numFmtId="0" fontId="37" fillId="0" borderId="2" xfId="0" applyFont="1" applyBorder="1" applyAlignment="1" applyProtection="1">
      <alignment vertical="center"/>
    </xf>
    <xf numFmtId="0" fontId="37" fillId="0" borderId="4" xfId="0" applyFont="1" applyBorder="1" applyAlignment="1" applyProtection="1">
      <alignment vertical="center"/>
    </xf>
    <xf numFmtId="44" fontId="0" fillId="0" borderId="3" xfId="0" applyNumberFormat="1" applyBorder="1" applyAlignment="1" applyProtection="1">
      <alignment vertical="center"/>
    </xf>
    <xf numFmtId="44" fontId="0" fillId="0" borderId="0" xfId="0" applyNumberFormat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44" fontId="0" fillId="0" borderId="44" xfId="2" applyNumberFormat="1" applyFont="1" applyBorder="1" applyAlignment="1" applyProtection="1">
      <alignment vertical="center"/>
    </xf>
    <xf numFmtId="170" fontId="0" fillId="0" borderId="0" xfId="2" applyNumberFormat="1" applyFont="1" applyAlignment="1" applyProtection="1">
      <alignment horizontal="center"/>
    </xf>
    <xf numFmtId="44" fontId="0" fillId="0" borderId="0" xfId="2" applyNumberFormat="1" applyFont="1" applyProtection="1"/>
    <xf numFmtId="0" fontId="37" fillId="0" borderId="0" xfId="0" applyFont="1" applyAlignment="1" applyProtection="1">
      <alignment horizontal="right" vertical="center"/>
    </xf>
    <xf numFmtId="10" fontId="39" fillId="0" borderId="0" xfId="2" applyNumberFormat="1" applyFont="1" applyAlignment="1" applyProtection="1">
      <alignment horizontal="left"/>
    </xf>
    <xf numFmtId="10" fontId="39" fillId="0" borderId="0" xfId="2" applyNumberFormat="1" applyFont="1" applyAlignment="1" applyProtection="1">
      <alignment horizontal="left" vertical="center"/>
    </xf>
    <xf numFmtId="170" fontId="0" fillId="0" borderId="0" xfId="2" applyNumberFormat="1" applyFont="1" applyAlignment="1" applyProtection="1">
      <alignment horizontal="center" vertical="center"/>
    </xf>
    <xf numFmtId="44" fontId="0" fillId="0" borderId="0" xfId="2" applyNumberFormat="1" applyFont="1" applyAlignment="1" applyProtection="1">
      <alignment vertical="center"/>
    </xf>
    <xf numFmtId="44" fontId="40" fillId="0" borderId="3" xfId="1" applyFont="1" applyBorder="1" applyAlignment="1" applyProtection="1">
      <alignment vertical="center"/>
    </xf>
    <xf numFmtId="9" fontId="0" fillId="0" borderId="0" xfId="2" applyFont="1" applyAlignment="1" applyProtection="1">
      <alignment vertical="center"/>
    </xf>
    <xf numFmtId="44" fontId="0" fillId="0" borderId="0" xfId="1" applyFont="1" applyAlignment="1" applyProtection="1">
      <alignment vertical="center"/>
    </xf>
    <xf numFmtId="10" fontId="41" fillId="0" borderId="0" xfId="2" applyNumberFormat="1" applyFont="1" applyAlignment="1" applyProtection="1">
      <alignment horizontal="left"/>
    </xf>
    <xf numFmtId="44" fontId="0" fillId="0" borderId="0" xfId="0" applyNumberFormat="1" applyAlignment="1" applyProtection="1">
      <alignment vertical="center"/>
    </xf>
    <xf numFmtId="44" fontId="40" fillId="0" borderId="3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170" fontId="0" fillId="0" borderId="0" xfId="2" applyNumberFormat="1" applyFont="1" applyProtection="1"/>
    <xf numFmtId="0" fontId="0" fillId="0" borderId="3" xfId="0" applyBorder="1" applyAlignment="1" applyProtection="1">
      <alignment horizontal="center" vertical="center"/>
    </xf>
    <xf numFmtId="44" fontId="0" fillId="0" borderId="0" xfId="1" applyFont="1" applyAlignment="1" applyProtection="1">
      <alignment horizontal="center"/>
    </xf>
    <xf numFmtId="44" fontId="41" fillId="0" borderId="0" xfId="1" applyFont="1" applyAlignment="1" applyProtection="1">
      <alignment horizontal="left"/>
    </xf>
    <xf numFmtId="44" fontId="43" fillId="0" borderId="3" xfId="1" applyFont="1" applyBorder="1" applyProtection="1"/>
    <xf numFmtId="0" fontId="24" fillId="7" borderId="1" xfId="0" applyFont="1" applyFill="1" applyBorder="1" applyAlignment="1" applyProtection="1">
      <alignment horizontal="center" vertical="center"/>
    </xf>
    <xf numFmtId="0" fontId="24" fillId="7" borderId="2" xfId="0" applyFont="1" applyFill="1" applyBorder="1" applyAlignment="1" applyProtection="1">
      <alignment horizontal="center" vertical="center"/>
    </xf>
    <xf numFmtId="0" fontId="24" fillId="7" borderId="4" xfId="0" applyFont="1" applyFill="1" applyBorder="1" applyAlignment="1" applyProtection="1">
      <alignment horizontal="center" vertical="center"/>
    </xf>
    <xf numFmtId="0" fontId="4" fillId="5" borderId="47" xfId="0" applyFont="1" applyFill="1" applyBorder="1" applyAlignment="1" applyProtection="1">
      <alignment horizontal="right" vertical="center" wrapText="1"/>
    </xf>
    <xf numFmtId="0" fontId="4" fillId="5" borderId="7" xfId="0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center" wrapText="1"/>
    </xf>
    <xf numFmtId="14" fontId="4" fillId="2" borderId="31" xfId="0" applyNumberFormat="1" applyFont="1" applyFill="1" applyBorder="1" applyAlignment="1" applyProtection="1">
      <alignment horizontal="center" vertical="center" wrapText="1"/>
    </xf>
    <xf numFmtId="14" fontId="4" fillId="2" borderId="24" xfId="0" applyNumberFormat="1" applyFont="1" applyFill="1" applyBorder="1" applyAlignment="1" applyProtection="1">
      <alignment horizontal="center" vertical="center" wrapText="1"/>
    </xf>
    <xf numFmtId="0" fontId="11" fillId="0" borderId="36" xfId="0" applyFont="1" applyBorder="1" applyAlignment="1" applyProtection="1">
      <alignment vertical="center"/>
      <protection locked="0"/>
    </xf>
    <xf numFmtId="0" fontId="11" fillId="0" borderId="37" xfId="0" applyFont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44" fontId="4" fillId="2" borderId="11" xfId="0" applyNumberFormat="1" applyFont="1" applyFill="1" applyBorder="1" applyAlignment="1" applyProtection="1">
      <alignment horizontal="center" vertical="center" wrapText="1"/>
    </xf>
    <xf numFmtId="44" fontId="4" fillId="2" borderId="25" xfId="0" applyNumberFormat="1" applyFont="1" applyFill="1" applyBorder="1" applyAlignment="1" applyProtection="1">
      <alignment horizontal="center" vertical="center" wrapText="1"/>
    </xf>
    <xf numFmtId="0" fontId="31" fillId="2" borderId="12" xfId="0" applyFont="1" applyFill="1" applyBorder="1" applyAlignment="1" applyProtection="1">
      <alignment horizontal="center" vertical="center" wrapText="1"/>
    </xf>
    <xf numFmtId="0" fontId="31" fillId="2" borderId="9" xfId="0" applyFont="1" applyFill="1" applyBorder="1" applyAlignment="1" applyProtection="1">
      <alignment horizontal="center" vertical="center" wrapText="1"/>
    </xf>
    <xf numFmtId="0" fontId="37" fillId="0" borderId="67" xfId="0" applyFont="1" applyBorder="1" applyAlignment="1" applyProtection="1">
      <alignment horizontal="left" vertical="center"/>
    </xf>
    <xf numFmtId="0" fontId="37" fillId="0" borderId="47" xfId="0" applyFont="1" applyBorder="1" applyAlignment="1" applyProtection="1">
      <alignment horizontal="left" vertical="center"/>
    </xf>
    <xf numFmtId="0" fontId="37" fillId="0" borderId="67" xfId="0" applyFont="1" applyBorder="1" applyAlignment="1" applyProtection="1">
      <alignment horizontal="center" vertical="center"/>
    </xf>
    <xf numFmtId="0" fontId="37" fillId="0" borderId="68" xfId="0" applyFont="1" applyBorder="1" applyAlignment="1" applyProtection="1">
      <alignment horizontal="center" vertical="center"/>
    </xf>
    <xf numFmtId="0" fontId="38" fillId="0" borderId="6" xfId="0" applyFont="1" applyBorder="1" applyAlignment="1" applyProtection="1">
      <alignment horizontal="center" vertical="center" wrapText="1"/>
    </xf>
    <xf numFmtId="0" fontId="38" fillId="0" borderId="5" xfId="0" applyFont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horizontal="center" vertical="center"/>
    </xf>
    <xf numFmtId="0" fontId="37" fillId="0" borderId="5" xfId="0" applyFont="1" applyBorder="1" applyAlignment="1" applyProtection="1">
      <alignment horizontal="center" vertical="center"/>
    </xf>
    <xf numFmtId="44" fontId="0" fillId="16" borderId="1" xfId="1" applyFont="1" applyFill="1" applyBorder="1" applyAlignment="1" applyProtection="1">
      <alignment horizontal="center" vertical="center"/>
    </xf>
    <xf numFmtId="44" fontId="0" fillId="16" borderId="2" xfId="1" applyFont="1" applyFill="1" applyBorder="1" applyAlignment="1" applyProtection="1">
      <alignment horizontal="center" vertical="center"/>
    </xf>
    <xf numFmtId="44" fontId="0" fillId="16" borderId="4" xfId="1" applyFont="1" applyFill="1" applyBorder="1" applyAlignment="1" applyProtection="1">
      <alignment horizontal="center" vertical="center"/>
    </xf>
    <xf numFmtId="0" fontId="36" fillId="0" borderId="49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1" fillId="0" borderId="45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2" fillId="9" borderId="46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32" fillId="9" borderId="43" xfId="0" applyFont="1" applyFill="1" applyBorder="1" applyAlignment="1">
      <alignment horizontal="center" vertical="center" wrapText="1"/>
    </xf>
    <xf numFmtId="0" fontId="32" fillId="9" borderId="48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25" fillId="0" borderId="36" xfId="0" applyFont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4" fillId="7" borderId="0" xfId="0" applyFont="1" applyFill="1" applyAlignment="1" applyProtection="1">
      <alignment horizontal="left" vertical="top" wrapText="1"/>
    </xf>
    <xf numFmtId="0" fontId="25" fillId="0" borderId="36" xfId="0" applyFont="1" applyBorder="1" applyAlignment="1" applyProtection="1">
      <alignment horizontal="left"/>
    </xf>
    <xf numFmtId="0" fontId="16" fillId="6" borderId="23" xfId="0" applyFont="1" applyFill="1" applyBorder="1" applyAlignment="1" applyProtection="1">
      <alignment horizontal="center" vertical="center" wrapText="1"/>
    </xf>
    <xf numFmtId="0" fontId="16" fillId="6" borderId="60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right" vertical="center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12" fillId="0" borderId="50" xfId="0" applyFont="1" applyBorder="1" applyAlignment="1" applyProtection="1">
      <alignment horizontal="left" vertical="center" wrapText="1"/>
      <protection locked="0"/>
    </xf>
    <xf numFmtId="0" fontId="12" fillId="0" borderId="51" xfId="0" applyFont="1" applyBorder="1" applyAlignment="1" applyProtection="1">
      <alignment horizontal="left" vertical="center" wrapText="1"/>
      <protection locked="0"/>
    </xf>
    <xf numFmtId="0" fontId="16" fillId="6" borderId="1" xfId="0" applyFont="1" applyFill="1" applyBorder="1" applyAlignment="1" applyProtection="1">
      <alignment horizontal="center" vertical="center" wrapText="1"/>
    </xf>
    <xf numFmtId="0" fontId="16" fillId="6" borderId="2" xfId="0" applyFont="1" applyFill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vertical="center" wrapText="1"/>
      <protection locked="0"/>
    </xf>
    <xf numFmtId="0" fontId="12" fillId="0" borderId="42" xfId="0" applyFont="1" applyBorder="1" applyAlignment="1" applyProtection="1">
      <alignment horizontal="left" vertical="center" wrapText="1"/>
      <protection locked="0"/>
    </xf>
    <xf numFmtId="0" fontId="12" fillId="0" borderId="56" xfId="0" applyFont="1" applyBorder="1" applyAlignment="1" applyProtection="1">
      <alignment horizontal="left" vertical="center" wrapText="1"/>
      <protection locked="0"/>
    </xf>
    <xf numFmtId="0" fontId="12" fillId="0" borderId="57" xfId="0" applyFont="1" applyBorder="1" applyAlignment="1" applyProtection="1">
      <alignment horizontal="left" vertical="center" wrapText="1"/>
      <protection locked="0"/>
    </xf>
    <xf numFmtId="0" fontId="12" fillId="0" borderId="58" xfId="0" applyFont="1" applyBorder="1" applyAlignment="1" applyProtection="1">
      <alignment horizontal="left" vertical="center" wrapText="1"/>
      <protection locked="0"/>
    </xf>
    <xf numFmtId="0" fontId="12" fillId="0" borderId="55" xfId="0" applyFont="1" applyBorder="1" applyAlignment="1" applyProtection="1">
      <alignment horizontal="left" vertical="center" wrapText="1"/>
      <protection locked="0"/>
    </xf>
    <xf numFmtId="0" fontId="12" fillId="0" borderId="52" xfId="0" applyFont="1" applyBorder="1" applyAlignment="1" applyProtection="1">
      <alignment horizontal="left" vertical="center" wrapText="1"/>
      <protection locked="0"/>
    </xf>
  </cellXfs>
  <cellStyles count="4">
    <cellStyle name="Euro" xfId="3"/>
    <cellStyle name="Monétaire" xfId="1" builtinId="4"/>
    <cellStyle name="Normal" xfId="0" builtinId="0"/>
    <cellStyle name="Pourcentage" xfId="2" builtinId="5"/>
  </cellStyles>
  <dxfs count="1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 patternType="darkUp">
          <fgColor theme="1" tint="0.14996795556505021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5</xdr:row>
          <xdr:rowOff>9525</xdr:rowOff>
        </xdr:from>
        <xdr:to>
          <xdr:col>9</xdr:col>
          <xdr:colOff>466725</xdr:colOff>
          <xdr:row>5</xdr:row>
          <xdr:rowOff>228600</xdr:rowOff>
        </xdr:to>
        <xdr:sp macro="" textlink="">
          <xdr:nvSpPr>
            <xdr:cNvPr id="5149" name="Case à cocher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6</xdr:row>
          <xdr:rowOff>9525</xdr:rowOff>
        </xdr:from>
        <xdr:to>
          <xdr:col>9</xdr:col>
          <xdr:colOff>466725</xdr:colOff>
          <xdr:row>6</xdr:row>
          <xdr:rowOff>228600</xdr:rowOff>
        </xdr:to>
        <xdr:sp macro="" textlink="">
          <xdr:nvSpPr>
            <xdr:cNvPr id="5150" name="Case à cocher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3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7</xdr:row>
          <xdr:rowOff>9525</xdr:rowOff>
        </xdr:from>
        <xdr:to>
          <xdr:col>9</xdr:col>
          <xdr:colOff>466725</xdr:colOff>
          <xdr:row>7</xdr:row>
          <xdr:rowOff>228600</xdr:rowOff>
        </xdr:to>
        <xdr:sp macro="" textlink="">
          <xdr:nvSpPr>
            <xdr:cNvPr id="5151" name="Case à cocher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8</xdr:row>
          <xdr:rowOff>9525</xdr:rowOff>
        </xdr:from>
        <xdr:to>
          <xdr:col>9</xdr:col>
          <xdr:colOff>466725</xdr:colOff>
          <xdr:row>8</xdr:row>
          <xdr:rowOff>228600</xdr:rowOff>
        </xdr:to>
        <xdr:sp macro="" textlink="">
          <xdr:nvSpPr>
            <xdr:cNvPr id="5152" name="Case à cocher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9</xdr:row>
          <xdr:rowOff>9525</xdr:rowOff>
        </xdr:from>
        <xdr:to>
          <xdr:col>9</xdr:col>
          <xdr:colOff>466725</xdr:colOff>
          <xdr:row>9</xdr:row>
          <xdr:rowOff>228600</xdr:rowOff>
        </xdr:to>
        <xdr:sp macro="" textlink="">
          <xdr:nvSpPr>
            <xdr:cNvPr id="5154" name="Case à cocher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3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10</xdr:row>
          <xdr:rowOff>9525</xdr:rowOff>
        </xdr:from>
        <xdr:to>
          <xdr:col>9</xdr:col>
          <xdr:colOff>466725</xdr:colOff>
          <xdr:row>10</xdr:row>
          <xdr:rowOff>228600</xdr:rowOff>
        </xdr:to>
        <xdr:sp macro="" textlink="">
          <xdr:nvSpPr>
            <xdr:cNvPr id="5155" name="Case à cocher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3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11</xdr:row>
          <xdr:rowOff>9525</xdr:rowOff>
        </xdr:from>
        <xdr:to>
          <xdr:col>9</xdr:col>
          <xdr:colOff>466725</xdr:colOff>
          <xdr:row>11</xdr:row>
          <xdr:rowOff>228600</xdr:rowOff>
        </xdr:to>
        <xdr:sp macro="" textlink="">
          <xdr:nvSpPr>
            <xdr:cNvPr id="5156" name="Case à cocher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12</xdr:row>
          <xdr:rowOff>9525</xdr:rowOff>
        </xdr:from>
        <xdr:to>
          <xdr:col>9</xdr:col>
          <xdr:colOff>466725</xdr:colOff>
          <xdr:row>12</xdr:row>
          <xdr:rowOff>228600</xdr:rowOff>
        </xdr:to>
        <xdr:sp macro="" textlink="">
          <xdr:nvSpPr>
            <xdr:cNvPr id="5157" name="Case à cocher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13</xdr:row>
          <xdr:rowOff>9525</xdr:rowOff>
        </xdr:from>
        <xdr:to>
          <xdr:col>9</xdr:col>
          <xdr:colOff>466725</xdr:colOff>
          <xdr:row>13</xdr:row>
          <xdr:rowOff>228600</xdr:rowOff>
        </xdr:to>
        <xdr:sp macro="" textlink="">
          <xdr:nvSpPr>
            <xdr:cNvPr id="5158" name="Case à cocher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14</xdr:row>
          <xdr:rowOff>9525</xdr:rowOff>
        </xdr:from>
        <xdr:to>
          <xdr:col>9</xdr:col>
          <xdr:colOff>466725</xdr:colOff>
          <xdr:row>14</xdr:row>
          <xdr:rowOff>228600</xdr:rowOff>
        </xdr:to>
        <xdr:sp macro="" textlink="">
          <xdr:nvSpPr>
            <xdr:cNvPr id="5159" name="Case à cocher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15</xdr:row>
          <xdr:rowOff>9525</xdr:rowOff>
        </xdr:from>
        <xdr:to>
          <xdr:col>9</xdr:col>
          <xdr:colOff>466725</xdr:colOff>
          <xdr:row>15</xdr:row>
          <xdr:rowOff>228600</xdr:rowOff>
        </xdr:to>
        <xdr:sp macro="" textlink="">
          <xdr:nvSpPr>
            <xdr:cNvPr id="5160" name="Case à cocher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3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16</xdr:row>
          <xdr:rowOff>9525</xdr:rowOff>
        </xdr:from>
        <xdr:to>
          <xdr:col>9</xdr:col>
          <xdr:colOff>466725</xdr:colOff>
          <xdr:row>16</xdr:row>
          <xdr:rowOff>228600</xdr:rowOff>
        </xdr:to>
        <xdr:sp macro="" textlink="">
          <xdr:nvSpPr>
            <xdr:cNvPr id="5161" name="Case à cocher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3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17</xdr:row>
          <xdr:rowOff>9525</xdr:rowOff>
        </xdr:from>
        <xdr:to>
          <xdr:col>9</xdr:col>
          <xdr:colOff>466725</xdr:colOff>
          <xdr:row>17</xdr:row>
          <xdr:rowOff>228600</xdr:rowOff>
        </xdr:to>
        <xdr:sp macro="" textlink="">
          <xdr:nvSpPr>
            <xdr:cNvPr id="5162" name="Case à cocher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3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18</xdr:row>
          <xdr:rowOff>9525</xdr:rowOff>
        </xdr:from>
        <xdr:to>
          <xdr:col>9</xdr:col>
          <xdr:colOff>466725</xdr:colOff>
          <xdr:row>18</xdr:row>
          <xdr:rowOff>228600</xdr:rowOff>
        </xdr:to>
        <xdr:sp macro="" textlink="">
          <xdr:nvSpPr>
            <xdr:cNvPr id="5163" name="Case à cocher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3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19</xdr:row>
          <xdr:rowOff>9525</xdr:rowOff>
        </xdr:from>
        <xdr:to>
          <xdr:col>9</xdr:col>
          <xdr:colOff>466725</xdr:colOff>
          <xdr:row>19</xdr:row>
          <xdr:rowOff>228600</xdr:rowOff>
        </xdr:to>
        <xdr:sp macro="" textlink="">
          <xdr:nvSpPr>
            <xdr:cNvPr id="5164" name="Case à cocher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3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20</xdr:row>
          <xdr:rowOff>9525</xdr:rowOff>
        </xdr:from>
        <xdr:to>
          <xdr:col>9</xdr:col>
          <xdr:colOff>466725</xdr:colOff>
          <xdr:row>20</xdr:row>
          <xdr:rowOff>228600</xdr:rowOff>
        </xdr:to>
        <xdr:sp macro="" textlink="">
          <xdr:nvSpPr>
            <xdr:cNvPr id="5165" name="Case à cocher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3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7</xdr:row>
          <xdr:rowOff>38100</xdr:rowOff>
        </xdr:from>
        <xdr:to>
          <xdr:col>2</xdr:col>
          <xdr:colOff>495300</xdr:colOff>
          <xdr:row>7</xdr:row>
          <xdr:rowOff>257175</xdr:rowOff>
        </xdr:to>
        <xdr:sp macro="" textlink="">
          <xdr:nvSpPr>
            <xdr:cNvPr id="7204" name="Case à cocher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4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6</xdr:row>
          <xdr:rowOff>38100</xdr:rowOff>
        </xdr:from>
        <xdr:to>
          <xdr:col>2</xdr:col>
          <xdr:colOff>495300</xdr:colOff>
          <xdr:row>6</xdr:row>
          <xdr:rowOff>257175</xdr:rowOff>
        </xdr:to>
        <xdr:sp macro="" textlink="">
          <xdr:nvSpPr>
            <xdr:cNvPr id="7205" name="Case à cocher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4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9</xdr:row>
          <xdr:rowOff>47625</xdr:rowOff>
        </xdr:from>
        <xdr:to>
          <xdr:col>2</xdr:col>
          <xdr:colOff>495300</xdr:colOff>
          <xdr:row>9</xdr:row>
          <xdr:rowOff>266700</xdr:rowOff>
        </xdr:to>
        <xdr:sp macro="" textlink="">
          <xdr:nvSpPr>
            <xdr:cNvPr id="7216" name="Case à cocher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4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8</xdr:row>
          <xdr:rowOff>47625</xdr:rowOff>
        </xdr:from>
        <xdr:to>
          <xdr:col>2</xdr:col>
          <xdr:colOff>495300</xdr:colOff>
          <xdr:row>8</xdr:row>
          <xdr:rowOff>266700</xdr:rowOff>
        </xdr:to>
        <xdr:sp macro="" textlink="">
          <xdr:nvSpPr>
            <xdr:cNvPr id="7217" name="Case à cocher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4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10</xdr:row>
          <xdr:rowOff>47625</xdr:rowOff>
        </xdr:from>
        <xdr:to>
          <xdr:col>2</xdr:col>
          <xdr:colOff>495300</xdr:colOff>
          <xdr:row>10</xdr:row>
          <xdr:rowOff>266700</xdr:rowOff>
        </xdr:to>
        <xdr:sp macro="" textlink="">
          <xdr:nvSpPr>
            <xdr:cNvPr id="7218" name="Case à cocher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4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11</xdr:row>
          <xdr:rowOff>47625</xdr:rowOff>
        </xdr:from>
        <xdr:to>
          <xdr:col>2</xdr:col>
          <xdr:colOff>495300</xdr:colOff>
          <xdr:row>11</xdr:row>
          <xdr:rowOff>266700</xdr:rowOff>
        </xdr:to>
        <xdr:sp macro="" textlink="">
          <xdr:nvSpPr>
            <xdr:cNvPr id="7219" name="Case à cocher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4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12</xdr:row>
          <xdr:rowOff>47625</xdr:rowOff>
        </xdr:from>
        <xdr:to>
          <xdr:col>2</xdr:col>
          <xdr:colOff>495300</xdr:colOff>
          <xdr:row>12</xdr:row>
          <xdr:rowOff>266700</xdr:rowOff>
        </xdr:to>
        <xdr:sp macro="" textlink="">
          <xdr:nvSpPr>
            <xdr:cNvPr id="7220" name="Case à cocher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4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13</xdr:row>
          <xdr:rowOff>47625</xdr:rowOff>
        </xdr:from>
        <xdr:to>
          <xdr:col>2</xdr:col>
          <xdr:colOff>495300</xdr:colOff>
          <xdr:row>13</xdr:row>
          <xdr:rowOff>266700</xdr:rowOff>
        </xdr:to>
        <xdr:sp macro="" textlink="">
          <xdr:nvSpPr>
            <xdr:cNvPr id="7221" name="Case à cocher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4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14</xdr:row>
          <xdr:rowOff>47625</xdr:rowOff>
        </xdr:from>
        <xdr:to>
          <xdr:col>2</xdr:col>
          <xdr:colOff>495300</xdr:colOff>
          <xdr:row>14</xdr:row>
          <xdr:rowOff>266700</xdr:rowOff>
        </xdr:to>
        <xdr:sp macro="" textlink="">
          <xdr:nvSpPr>
            <xdr:cNvPr id="7222" name="Case à cocher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4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15</xdr:row>
          <xdr:rowOff>47625</xdr:rowOff>
        </xdr:from>
        <xdr:to>
          <xdr:col>2</xdr:col>
          <xdr:colOff>495300</xdr:colOff>
          <xdr:row>15</xdr:row>
          <xdr:rowOff>266700</xdr:rowOff>
        </xdr:to>
        <xdr:sp macro="" textlink="">
          <xdr:nvSpPr>
            <xdr:cNvPr id="7223" name="Case à cocher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4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16</xdr:row>
          <xdr:rowOff>47625</xdr:rowOff>
        </xdr:from>
        <xdr:to>
          <xdr:col>2</xdr:col>
          <xdr:colOff>495300</xdr:colOff>
          <xdr:row>16</xdr:row>
          <xdr:rowOff>266700</xdr:rowOff>
        </xdr:to>
        <xdr:sp macro="" textlink="">
          <xdr:nvSpPr>
            <xdr:cNvPr id="7224" name="Case à cocher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4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17</xdr:row>
          <xdr:rowOff>47625</xdr:rowOff>
        </xdr:from>
        <xdr:to>
          <xdr:col>2</xdr:col>
          <xdr:colOff>495300</xdr:colOff>
          <xdr:row>17</xdr:row>
          <xdr:rowOff>266700</xdr:rowOff>
        </xdr:to>
        <xdr:sp macro="" textlink="">
          <xdr:nvSpPr>
            <xdr:cNvPr id="7225" name="Case à cocher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4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18</xdr:row>
          <xdr:rowOff>47625</xdr:rowOff>
        </xdr:from>
        <xdr:to>
          <xdr:col>2</xdr:col>
          <xdr:colOff>495300</xdr:colOff>
          <xdr:row>18</xdr:row>
          <xdr:rowOff>266700</xdr:rowOff>
        </xdr:to>
        <xdr:sp macro="" textlink="">
          <xdr:nvSpPr>
            <xdr:cNvPr id="7226" name="Case à cocher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4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19</xdr:row>
          <xdr:rowOff>47625</xdr:rowOff>
        </xdr:from>
        <xdr:to>
          <xdr:col>2</xdr:col>
          <xdr:colOff>495300</xdr:colOff>
          <xdr:row>19</xdr:row>
          <xdr:rowOff>266700</xdr:rowOff>
        </xdr:to>
        <xdr:sp macro="" textlink="">
          <xdr:nvSpPr>
            <xdr:cNvPr id="7227" name="Case à cocher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4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20</xdr:row>
          <xdr:rowOff>47625</xdr:rowOff>
        </xdr:from>
        <xdr:to>
          <xdr:col>2</xdr:col>
          <xdr:colOff>495300</xdr:colOff>
          <xdr:row>20</xdr:row>
          <xdr:rowOff>266700</xdr:rowOff>
        </xdr:to>
        <xdr:sp macro="" textlink="">
          <xdr:nvSpPr>
            <xdr:cNvPr id="7228" name="Case à cocher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4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21</xdr:row>
          <xdr:rowOff>47625</xdr:rowOff>
        </xdr:from>
        <xdr:to>
          <xdr:col>2</xdr:col>
          <xdr:colOff>495300</xdr:colOff>
          <xdr:row>21</xdr:row>
          <xdr:rowOff>266700</xdr:rowOff>
        </xdr:to>
        <xdr:sp macro="" textlink="">
          <xdr:nvSpPr>
            <xdr:cNvPr id="7229" name="Case à cocher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4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22</xdr:row>
          <xdr:rowOff>47625</xdr:rowOff>
        </xdr:from>
        <xdr:to>
          <xdr:col>2</xdr:col>
          <xdr:colOff>495300</xdr:colOff>
          <xdr:row>22</xdr:row>
          <xdr:rowOff>266700</xdr:rowOff>
        </xdr:to>
        <xdr:sp macro="" textlink="">
          <xdr:nvSpPr>
            <xdr:cNvPr id="7230" name="Case à cocher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4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23</xdr:row>
          <xdr:rowOff>47625</xdr:rowOff>
        </xdr:from>
        <xdr:to>
          <xdr:col>2</xdr:col>
          <xdr:colOff>495300</xdr:colOff>
          <xdr:row>23</xdr:row>
          <xdr:rowOff>266700</xdr:rowOff>
        </xdr:to>
        <xdr:sp macro="" textlink="">
          <xdr:nvSpPr>
            <xdr:cNvPr id="7231" name="Case à cocher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4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24</xdr:row>
          <xdr:rowOff>47625</xdr:rowOff>
        </xdr:from>
        <xdr:to>
          <xdr:col>2</xdr:col>
          <xdr:colOff>495300</xdr:colOff>
          <xdr:row>24</xdr:row>
          <xdr:rowOff>266700</xdr:rowOff>
        </xdr:to>
        <xdr:sp macro="" textlink="">
          <xdr:nvSpPr>
            <xdr:cNvPr id="7232" name="Case à cocher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4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25</xdr:row>
          <xdr:rowOff>47625</xdr:rowOff>
        </xdr:from>
        <xdr:to>
          <xdr:col>2</xdr:col>
          <xdr:colOff>495300</xdr:colOff>
          <xdr:row>25</xdr:row>
          <xdr:rowOff>266700</xdr:rowOff>
        </xdr:to>
        <xdr:sp macro="" textlink="">
          <xdr:nvSpPr>
            <xdr:cNvPr id="7233" name="Case à cocher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4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26</xdr:row>
          <xdr:rowOff>47625</xdr:rowOff>
        </xdr:from>
        <xdr:to>
          <xdr:col>2</xdr:col>
          <xdr:colOff>495300</xdr:colOff>
          <xdr:row>26</xdr:row>
          <xdr:rowOff>266700</xdr:rowOff>
        </xdr:to>
        <xdr:sp macro="" textlink="">
          <xdr:nvSpPr>
            <xdr:cNvPr id="7234" name="Case à cocher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4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28</xdr:row>
          <xdr:rowOff>47625</xdr:rowOff>
        </xdr:from>
        <xdr:to>
          <xdr:col>2</xdr:col>
          <xdr:colOff>495300</xdr:colOff>
          <xdr:row>28</xdr:row>
          <xdr:rowOff>266700</xdr:rowOff>
        </xdr:to>
        <xdr:sp macro="" textlink="">
          <xdr:nvSpPr>
            <xdr:cNvPr id="7235" name="Case à cocher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4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29</xdr:row>
          <xdr:rowOff>47625</xdr:rowOff>
        </xdr:from>
        <xdr:to>
          <xdr:col>2</xdr:col>
          <xdr:colOff>495300</xdr:colOff>
          <xdr:row>29</xdr:row>
          <xdr:rowOff>266700</xdr:rowOff>
        </xdr:to>
        <xdr:sp macro="" textlink="">
          <xdr:nvSpPr>
            <xdr:cNvPr id="7236" name="Case à cocher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4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30</xdr:row>
          <xdr:rowOff>47625</xdr:rowOff>
        </xdr:from>
        <xdr:to>
          <xdr:col>2</xdr:col>
          <xdr:colOff>495300</xdr:colOff>
          <xdr:row>30</xdr:row>
          <xdr:rowOff>266700</xdr:rowOff>
        </xdr:to>
        <xdr:sp macro="" textlink="">
          <xdr:nvSpPr>
            <xdr:cNvPr id="7237" name="Case à cocher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4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31</xdr:row>
          <xdr:rowOff>47625</xdr:rowOff>
        </xdr:from>
        <xdr:to>
          <xdr:col>2</xdr:col>
          <xdr:colOff>495300</xdr:colOff>
          <xdr:row>31</xdr:row>
          <xdr:rowOff>266700</xdr:rowOff>
        </xdr:to>
        <xdr:sp macro="" textlink="">
          <xdr:nvSpPr>
            <xdr:cNvPr id="7238" name="Case à cocher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4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27</xdr:row>
          <xdr:rowOff>47625</xdr:rowOff>
        </xdr:from>
        <xdr:to>
          <xdr:col>2</xdr:col>
          <xdr:colOff>495300</xdr:colOff>
          <xdr:row>27</xdr:row>
          <xdr:rowOff>266700</xdr:rowOff>
        </xdr:to>
        <xdr:sp macro="" textlink="">
          <xdr:nvSpPr>
            <xdr:cNvPr id="7239" name="Case à cocher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4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29" Type="http://schemas.openxmlformats.org/officeDocument/2006/relationships/ctrlProp" Target="../ctrlProps/ctrlProp4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28" Type="http://schemas.openxmlformats.org/officeDocument/2006/relationships/ctrlProp" Target="../ctrlProps/ctrlProp41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Relationship Id="rId27" Type="http://schemas.openxmlformats.org/officeDocument/2006/relationships/ctrlProp" Target="../ctrlProps/ctrlProp4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Layout" zoomScaleNormal="120" workbookViewId="0">
      <selection activeCell="B3" sqref="B3:F3"/>
    </sheetView>
  </sheetViews>
  <sheetFormatPr baseColWidth="10" defaultRowHeight="14.1" customHeight="1" x14ac:dyDescent="0.25"/>
  <cols>
    <col min="1" max="1" width="22.5703125" style="99" customWidth="1"/>
    <col min="2" max="2" width="28" style="99" customWidth="1"/>
    <col min="3" max="3" width="15.7109375" style="101" customWidth="1"/>
    <col min="4" max="5" width="7" style="102" customWidth="1"/>
    <col min="6" max="6" width="11.42578125" style="103"/>
    <col min="7" max="10" width="11.42578125" style="104"/>
    <col min="11" max="16384" width="11.42578125" style="99"/>
  </cols>
  <sheetData>
    <row r="1" spans="1:10" ht="14.1" customHeight="1" thickBot="1" x14ac:dyDescent="0.3">
      <c r="A1" s="261" t="s">
        <v>25</v>
      </c>
      <c r="B1" s="262"/>
      <c r="C1" s="262"/>
      <c r="D1" s="262"/>
      <c r="E1" s="262"/>
      <c r="F1" s="263"/>
      <c r="G1" s="98"/>
      <c r="H1" s="98"/>
      <c r="I1" s="98"/>
      <c r="J1" s="98"/>
    </row>
    <row r="2" spans="1:10" ht="14.1" customHeight="1" x14ac:dyDescent="0.25">
      <c r="A2" s="10" t="s">
        <v>18</v>
      </c>
      <c r="B2" s="274"/>
      <c r="C2" s="274"/>
      <c r="D2" s="274"/>
      <c r="E2" s="274"/>
      <c r="F2" s="274"/>
      <c r="G2" s="100"/>
      <c r="H2" s="100"/>
      <c r="I2" s="100"/>
      <c r="J2" s="100"/>
    </row>
    <row r="3" spans="1:10" ht="14.1" customHeight="1" x14ac:dyDescent="0.25">
      <c r="A3" s="10" t="s">
        <v>19</v>
      </c>
      <c r="B3" s="275"/>
      <c r="C3" s="275"/>
      <c r="D3" s="275"/>
      <c r="E3" s="275"/>
      <c r="F3" s="275"/>
      <c r="G3" s="100"/>
      <c r="H3" s="100"/>
      <c r="I3" s="100"/>
      <c r="J3" s="100"/>
    </row>
    <row r="4" spans="1:10" ht="14.1" customHeight="1" thickBot="1" x14ac:dyDescent="0.3"/>
    <row r="5" spans="1:10" ht="14.1" customHeight="1" x14ac:dyDescent="0.25">
      <c r="A5" s="276" t="s">
        <v>0</v>
      </c>
      <c r="B5" s="277"/>
      <c r="C5" s="278" t="s">
        <v>1</v>
      </c>
      <c r="D5" s="280" t="s">
        <v>2</v>
      </c>
      <c r="E5" s="280" t="s">
        <v>3</v>
      </c>
      <c r="F5" s="272" t="s">
        <v>46</v>
      </c>
    </row>
    <row r="6" spans="1:10" ht="35.25" thickBot="1" x14ac:dyDescent="0.3">
      <c r="A6" s="105" t="s">
        <v>4</v>
      </c>
      <c r="B6" s="106" t="s">
        <v>61</v>
      </c>
      <c r="C6" s="279"/>
      <c r="D6" s="281"/>
      <c r="E6" s="281"/>
      <c r="F6" s="273"/>
    </row>
    <row r="7" spans="1:10" ht="14.85" customHeight="1" x14ac:dyDescent="0.25">
      <c r="A7" s="266" t="s">
        <v>5</v>
      </c>
      <c r="B7" s="125"/>
      <c r="C7" s="126"/>
      <c r="D7" s="127"/>
      <c r="E7" s="127"/>
      <c r="F7" s="128"/>
    </row>
    <row r="8" spans="1:10" ht="14.85" customHeight="1" x14ac:dyDescent="0.25">
      <c r="A8" s="267"/>
      <c r="B8" s="129"/>
      <c r="C8" s="130"/>
      <c r="D8" s="131"/>
      <c r="E8" s="131"/>
      <c r="F8" s="132"/>
    </row>
    <row r="9" spans="1:10" ht="14.85" customHeight="1" thickBot="1" x14ac:dyDescent="0.3">
      <c r="A9" s="268"/>
      <c r="B9" s="133"/>
      <c r="C9" s="134"/>
      <c r="D9" s="135"/>
      <c r="E9" s="135"/>
      <c r="F9" s="136"/>
    </row>
    <row r="10" spans="1:10" ht="14.85" customHeight="1" x14ac:dyDescent="0.25">
      <c r="A10" s="269" t="s">
        <v>6</v>
      </c>
      <c r="B10" s="137"/>
      <c r="C10" s="138"/>
      <c r="D10" s="139"/>
      <c r="E10" s="139"/>
      <c r="F10" s="140"/>
    </row>
    <row r="11" spans="1:10" ht="14.85" customHeight="1" x14ac:dyDescent="0.25">
      <c r="A11" s="267"/>
      <c r="B11" s="129"/>
      <c r="C11" s="130"/>
      <c r="D11" s="131"/>
      <c r="E11" s="131"/>
      <c r="F11" s="132"/>
    </row>
    <row r="12" spans="1:10" ht="14.85" customHeight="1" thickBot="1" x14ac:dyDescent="0.3">
      <c r="A12" s="270"/>
      <c r="B12" s="141"/>
      <c r="C12" s="142"/>
      <c r="D12" s="143"/>
      <c r="E12" s="143"/>
      <c r="F12" s="144"/>
    </row>
    <row r="13" spans="1:10" ht="14.85" customHeight="1" x14ac:dyDescent="0.25">
      <c r="A13" s="266" t="s">
        <v>7</v>
      </c>
      <c r="B13" s="125"/>
      <c r="C13" s="126"/>
      <c r="D13" s="127"/>
      <c r="E13" s="127"/>
      <c r="F13" s="128"/>
    </row>
    <row r="14" spans="1:10" ht="14.85" customHeight="1" x14ac:dyDescent="0.25">
      <c r="A14" s="267"/>
      <c r="B14" s="129"/>
      <c r="C14" s="130"/>
      <c r="D14" s="131"/>
      <c r="E14" s="131"/>
      <c r="F14" s="132"/>
    </row>
    <row r="15" spans="1:10" ht="14.85" customHeight="1" x14ac:dyDescent="0.25">
      <c r="A15" s="267"/>
      <c r="B15" s="129"/>
      <c r="C15" s="130"/>
      <c r="D15" s="131"/>
      <c r="E15" s="131"/>
      <c r="F15" s="132"/>
    </row>
    <row r="16" spans="1:10" ht="14.85" customHeight="1" thickBot="1" x14ac:dyDescent="0.3">
      <c r="A16" s="268"/>
      <c r="B16" s="133"/>
      <c r="C16" s="134"/>
      <c r="D16" s="135"/>
      <c r="E16" s="135"/>
      <c r="F16" s="136"/>
    </row>
    <row r="17" spans="1:6" ht="14.85" customHeight="1" x14ac:dyDescent="0.25">
      <c r="A17" s="269" t="s">
        <v>45</v>
      </c>
      <c r="B17" s="137"/>
      <c r="C17" s="138"/>
      <c r="D17" s="139"/>
      <c r="E17" s="139"/>
      <c r="F17" s="140"/>
    </row>
    <row r="18" spans="1:6" ht="14.85" customHeight="1" x14ac:dyDescent="0.25">
      <c r="A18" s="267"/>
      <c r="B18" s="129"/>
      <c r="C18" s="130"/>
      <c r="D18" s="131"/>
      <c r="E18" s="131"/>
      <c r="F18" s="132"/>
    </row>
    <row r="19" spans="1:6" ht="14.85" customHeight="1" x14ac:dyDescent="0.25">
      <c r="A19" s="267"/>
      <c r="B19" s="129"/>
      <c r="C19" s="130"/>
      <c r="D19" s="131"/>
      <c r="E19" s="131"/>
      <c r="F19" s="132"/>
    </row>
    <row r="20" spans="1:6" ht="14.85" customHeight="1" x14ac:dyDescent="0.25">
      <c r="A20" s="267"/>
      <c r="B20" s="129"/>
      <c r="C20" s="130"/>
      <c r="D20" s="131"/>
      <c r="E20" s="131"/>
      <c r="F20" s="132"/>
    </row>
    <row r="21" spans="1:6" ht="14.85" customHeight="1" thickBot="1" x14ac:dyDescent="0.3">
      <c r="A21" s="270"/>
      <c r="B21" s="141"/>
      <c r="C21" s="142"/>
      <c r="D21" s="143"/>
      <c r="E21" s="143"/>
      <c r="F21" s="144"/>
    </row>
    <row r="22" spans="1:6" ht="14.85" customHeight="1" x14ac:dyDescent="0.25">
      <c r="A22" s="266" t="s">
        <v>23</v>
      </c>
      <c r="B22" s="125"/>
      <c r="C22" s="126"/>
      <c r="D22" s="127"/>
      <c r="E22" s="127"/>
      <c r="F22" s="128"/>
    </row>
    <row r="23" spans="1:6" ht="14.85" customHeight="1" thickBot="1" x14ac:dyDescent="0.3">
      <c r="A23" s="268"/>
      <c r="B23" s="133"/>
      <c r="C23" s="134"/>
      <c r="D23" s="135"/>
      <c r="E23" s="135"/>
      <c r="F23" s="136"/>
    </row>
    <row r="24" spans="1:6" ht="14.85" customHeight="1" thickBot="1" x14ac:dyDescent="0.3">
      <c r="A24" s="107" t="s">
        <v>8</v>
      </c>
      <c r="B24" s="108" t="s">
        <v>63</v>
      </c>
      <c r="C24" s="145"/>
      <c r="D24" s="109"/>
      <c r="E24" s="109"/>
      <c r="F24" s="110"/>
    </row>
    <row r="25" spans="1:6" ht="14.85" customHeight="1" x14ac:dyDescent="0.25">
      <c r="A25" s="266" t="s">
        <v>9</v>
      </c>
      <c r="B25" s="125"/>
      <c r="C25" s="126"/>
      <c r="D25" s="127"/>
      <c r="E25" s="127"/>
      <c r="F25" s="128"/>
    </row>
    <row r="26" spans="1:6" ht="14.85" customHeight="1" x14ac:dyDescent="0.25">
      <c r="A26" s="269"/>
      <c r="B26" s="137"/>
      <c r="C26" s="138"/>
      <c r="D26" s="139"/>
      <c r="E26" s="139"/>
      <c r="F26" s="140"/>
    </row>
    <row r="27" spans="1:6" ht="14.85" customHeight="1" x14ac:dyDescent="0.25">
      <c r="A27" s="269"/>
      <c r="B27" s="137"/>
      <c r="C27" s="138"/>
      <c r="D27" s="139"/>
      <c r="E27" s="139"/>
      <c r="F27" s="140"/>
    </row>
    <row r="28" spans="1:6" ht="14.85" customHeight="1" x14ac:dyDescent="0.25">
      <c r="A28" s="269"/>
      <c r="B28" s="137"/>
      <c r="C28" s="138"/>
      <c r="D28" s="139"/>
      <c r="E28" s="139"/>
      <c r="F28" s="140"/>
    </row>
    <row r="29" spans="1:6" ht="14.85" customHeight="1" x14ac:dyDescent="0.25">
      <c r="A29" s="269"/>
      <c r="B29" s="137"/>
      <c r="C29" s="138"/>
      <c r="D29" s="139"/>
      <c r="E29" s="139"/>
      <c r="F29" s="140"/>
    </row>
    <row r="30" spans="1:6" ht="14.85" customHeight="1" x14ac:dyDescent="0.25">
      <c r="A30" s="269"/>
      <c r="B30" s="137"/>
      <c r="C30" s="138"/>
      <c r="D30" s="139"/>
      <c r="E30" s="139"/>
      <c r="F30" s="140"/>
    </row>
    <row r="31" spans="1:6" ht="14.85" customHeight="1" x14ac:dyDescent="0.25">
      <c r="A31" s="269"/>
      <c r="B31" s="137"/>
      <c r="C31" s="138"/>
      <c r="D31" s="139"/>
      <c r="E31" s="139"/>
      <c r="F31" s="140"/>
    </row>
    <row r="32" spans="1:6" ht="14.85" customHeight="1" x14ac:dyDescent="0.25">
      <c r="A32" s="269"/>
      <c r="B32" s="137"/>
      <c r="C32" s="138"/>
      <c r="D32" s="139"/>
      <c r="E32" s="139"/>
      <c r="F32" s="140"/>
    </row>
    <row r="33" spans="1:6" ht="14.85" customHeight="1" x14ac:dyDescent="0.25">
      <c r="A33" s="269"/>
      <c r="B33" s="137"/>
      <c r="C33" s="138"/>
      <c r="D33" s="139"/>
      <c r="E33" s="139"/>
      <c r="F33" s="140"/>
    </row>
    <row r="34" spans="1:6" ht="14.85" customHeight="1" x14ac:dyDescent="0.25">
      <c r="A34" s="269"/>
      <c r="B34" s="137"/>
      <c r="C34" s="138"/>
      <c r="D34" s="139"/>
      <c r="E34" s="139"/>
      <c r="F34" s="140"/>
    </row>
    <row r="35" spans="1:6" ht="14.85" customHeight="1" x14ac:dyDescent="0.25">
      <c r="A35" s="269"/>
      <c r="B35" s="137"/>
      <c r="C35" s="138"/>
      <c r="D35" s="139"/>
      <c r="E35" s="139"/>
      <c r="F35" s="140"/>
    </row>
    <row r="36" spans="1:6" ht="14.85" customHeight="1" x14ac:dyDescent="0.25">
      <c r="A36" s="269"/>
      <c r="B36" s="137"/>
      <c r="C36" s="138"/>
      <c r="D36" s="139"/>
      <c r="E36" s="139"/>
      <c r="F36" s="140"/>
    </row>
    <row r="37" spans="1:6" ht="14.85" customHeight="1" x14ac:dyDescent="0.25">
      <c r="A37" s="269"/>
      <c r="B37" s="137"/>
      <c r="C37" s="138"/>
      <c r="D37" s="139"/>
      <c r="E37" s="139"/>
      <c r="F37" s="140"/>
    </row>
    <row r="38" spans="1:6" ht="14.85" customHeight="1" x14ac:dyDescent="0.25">
      <c r="A38" s="269"/>
      <c r="B38" s="137"/>
      <c r="C38" s="138"/>
      <c r="D38" s="139"/>
      <c r="E38" s="139"/>
      <c r="F38" s="140"/>
    </row>
    <row r="39" spans="1:6" ht="14.85" customHeight="1" x14ac:dyDescent="0.25">
      <c r="A39" s="269"/>
      <c r="B39" s="137"/>
      <c r="C39" s="138"/>
      <c r="D39" s="139"/>
      <c r="E39" s="139"/>
      <c r="F39" s="140"/>
    </row>
    <row r="40" spans="1:6" ht="14.85" customHeight="1" x14ac:dyDescent="0.25">
      <c r="A40" s="269"/>
      <c r="B40" s="137"/>
      <c r="C40" s="138"/>
      <c r="D40" s="139"/>
      <c r="E40" s="139"/>
      <c r="F40" s="140"/>
    </row>
    <row r="41" spans="1:6" ht="14.85" customHeight="1" x14ac:dyDescent="0.25">
      <c r="A41" s="269"/>
      <c r="B41" s="137"/>
      <c r="C41" s="138"/>
      <c r="D41" s="139"/>
      <c r="E41" s="139"/>
      <c r="F41" s="140"/>
    </row>
    <row r="42" spans="1:6" ht="14.85" customHeight="1" x14ac:dyDescent="0.25">
      <c r="A42" s="269"/>
      <c r="B42" s="137"/>
      <c r="C42" s="138"/>
      <c r="D42" s="139"/>
      <c r="E42" s="139"/>
      <c r="F42" s="140"/>
    </row>
    <row r="43" spans="1:6" ht="14.85" customHeight="1" x14ac:dyDescent="0.25">
      <c r="A43" s="269"/>
      <c r="B43" s="137"/>
      <c r="C43" s="138"/>
      <c r="D43" s="139"/>
      <c r="E43" s="139"/>
      <c r="F43" s="140"/>
    </row>
    <row r="44" spans="1:6" ht="14.85" customHeight="1" x14ac:dyDescent="0.25">
      <c r="A44" s="269"/>
      <c r="B44" s="137"/>
      <c r="C44" s="138"/>
      <c r="D44" s="139"/>
      <c r="E44" s="139"/>
      <c r="F44" s="140"/>
    </row>
    <row r="45" spans="1:6" ht="14.85" customHeight="1" x14ac:dyDescent="0.25">
      <c r="A45" s="269"/>
      <c r="B45" s="137"/>
      <c r="C45" s="138"/>
      <c r="D45" s="139"/>
      <c r="E45" s="139"/>
      <c r="F45" s="140"/>
    </row>
    <row r="46" spans="1:6" ht="14.85" customHeight="1" thickBot="1" x14ac:dyDescent="0.3">
      <c r="A46" s="271"/>
      <c r="B46" s="146"/>
      <c r="C46" s="145"/>
      <c r="D46" s="147"/>
      <c r="E46" s="147"/>
      <c r="F46" s="148"/>
    </row>
    <row r="47" spans="1:6" ht="19.5" customHeight="1" thickBot="1" x14ac:dyDescent="0.3">
      <c r="A47" s="111" t="s">
        <v>10</v>
      </c>
      <c r="B47" s="149"/>
      <c r="C47" s="150"/>
      <c r="D47" s="151"/>
      <c r="E47" s="151"/>
      <c r="F47" s="152"/>
    </row>
    <row r="48" spans="1:6" ht="24.75" thickBot="1" x14ac:dyDescent="0.3">
      <c r="A48" s="111" t="s">
        <v>11</v>
      </c>
      <c r="B48" s="112" t="s">
        <v>49</v>
      </c>
      <c r="C48" s="113">
        <f>'A4 - Recettes prévisionnelles'!$C$32</f>
        <v>0</v>
      </c>
      <c r="D48" s="114"/>
      <c r="E48" s="114"/>
      <c r="F48" s="115"/>
    </row>
    <row r="49" spans="1:10" ht="26.25" customHeight="1" thickBot="1" x14ac:dyDescent="0.3">
      <c r="A49" s="264" t="s">
        <v>62</v>
      </c>
      <c r="B49" s="265"/>
      <c r="C49" s="116">
        <f>SUM(C7:C48)</f>
        <v>0</v>
      </c>
      <c r="D49" s="117"/>
      <c r="E49" s="117"/>
      <c r="F49" s="118"/>
    </row>
    <row r="50" spans="1:10" s="119" customFormat="1" ht="6.75" customHeight="1" x14ac:dyDescent="0.25">
      <c r="C50" s="120"/>
      <c r="D50" s="121"/>
      <c r="E50" s="121"/>
      <c r="F50" s="122"/>
      <c r="G50" s="123"/>
      <c r="H50" s="123"/>
      <c r="I50" s="123"/>
      <c r="J50" s="123"/>
    </row>
    <row r="51" spans="1:10" s="119" customFormat="1" ht="14.1" customHeight="1" x14ac:dyDescent="0.25">
      <c r="A51" s="124" t="s">
        <v>24</v>
      </c>
      <c r="C51" s="120"/>
      <c r="D51" s="121"/>
      <c r="E51" s="121"/>
      <c r="F51" s="122"/>
      <c r="G51" s="123"/>
      <c r="H51" s="123"/>
      <c r="I51" s="123"/>
      <c r="J51" s="123"/>
    </row>
  </sheetData>
  <sheetProtection insertRows="0" selectLockedCells="1"/>
  <mergeCells count="15">
    <mergeCell ref="A1:F1"/>
    <mergeCell ref="A49:B49"/>
    <mergeCell ref="A13:A16"/>
    <mergeCell ref="A17:A21"/>
    <mergeCell ref="A22:A23"/>
    <mergeCell ref="A25:A46"/>
    <mergeCell ref="F5:F6"/>
    <mergeCell ref="B2:F2"/>
    <mergeCell ref="B3:F3"/>
    <mergeCell ref="A5:B5"/>
    <mergeCell ref="C5:C6"/>
    <mergeCell ref="D5:D6"/>
    <mergeCell ref="E5:E6"/>
    <mergeCell ref="A7:A9"/>
    <mergeCell ref="A10:A12"/>
  </mergeCells>
  <conditionalFormatting sqref="F5:F23 F25:F47">
    <cfRule type="expression" dxfId="17" priority="2">
      <formula>ISBLANK(E5)</formula>
    </cfRule>
  </conditionalFormatting>
  <conditionalFormatting sqref="B2:F3">
    <cfRule type="containsBlanks" dxfId="16" priority="1">
      <formula>LEN(TRIM(B2))=0</formula>
    </cfRule>
  </conditionalFormatting>
  <dataValidations count="13">
    <dataValidation type="list" allowBlank="1" showInputMessage="1" showErrorMessage="1" sqref="E50:E1048576">
      <formula1>"Oui"</formula1>
    </dataValidation>
    <dataValidation type="list" allowBlank="1" showInputMessage="1" showErrorMessage="1" prompt="Ecrire &quot;Oui&quot; si vous avez obtenu les fonds sollicités. Il conviendra de joindre un justificatif au dossier de demande de subvention LEADER." sqref="E5:E6">
      <formula1>"Oui"</formula1>
    </dataValidation>
    <dataValidation type="list" allowBlank="1" showInputMessage="1" showErrorMessage="1" errorTitle="ATTENTION" error="Vous devez soit laisser la case vide, soit écrire &quot;Oui&quot;, si vous avez sollicité une subvention au titre du dispositif indiqué." prompt="Ecrire &quot;Oui&quot; si vous avez sollicité une subvention au titre du dispositif concerné." sqref="D50:D1048576 D25:D47 D4:D6 D7:D23">
      <formula1>"Oui"</formula1>
    </dataValidation>
    <dataValidation allowBlank="1" showInputMessage="1" showErrorMessage="1" prompt="Si l'organisme concerné a déjà pris une décision d'attribution de fonds, veuillez indiquer la date._x000a_Vous devrez en fournir les justificatifs pour compléter votre dossier." sqref="F7:F23 F25:F47"/>
    <dataValidation type="list" allowBlank="1" showInputMessage="1" showErrorMessage="1" errorTitle="ATTENTION" error="Vous devez soit laisser la case vide, soit écrire &quot;Oui&quot;, si vous avez sobtenu la subvention sollicitée au titre du dispositif indiqué." prompt="Ecrire &quot;Oui&quot; si vous avez obtenu les fonds sollicités. Il conviendra de joindre un justificatif au dossier de demande de subvention LEADER." sqref="E7:E23 E25:E47">
      <formula1>"Oui"</formula1>
    </dataValidation>
    <dataValidation allowBlank="1" showInputMessage="1" showErrorMessage="1" promptTitle="INFORMATION" prompt="Indiquez le montant d'aide sollicité auprès du financeur._x000a__x000a_Pour rappel, les cofinancements publics sont nécessaires à l'obtention d'un soutien financier de LEADER." sqref="C7:C46"/>
    <dataValidation allowBlank="1" showInputMessage="1" showErrorMessage="1" promptTitle="INFORMATION" prompt="Précisez le dispositif dans lequel s'inscrit votre demande de financement (Ex : Appel à projet 14-18, Hauts-de-France en fête, etc.)" sqref="B7:B16"/>
    <dataValidation allowBlank="1" showInputMessage="1" showErrorMessage="1" promptTitle="INFORMATION" prompt="Indiquez le nom du financeur (Ex : nom de la commune, de l'intercommunalité, CAF, ADEME, ONAC, etc.)" sqref="B17:B21"/>
    <dataValidation allowBlank="1" showInputMessage="1" showErrorMessage="1" promptTitle="INFORMATION" prompt="Précisez la nature du dispositif de prêt concerné." sqref="B22:B23"/>
    <dataValidation allowBlank="1" showInputMessage="1" showErrorMessage="1" promptTitle="INFORMATION" prompt="Indiquez le nom de chaque contributeur privé." sqref="B25:B46"/>
    <dataValidation allowBlank="1" showInputMessage="1" showErrorMessage="1" promptTitle="INFORMATION" sqref="B47"/>
    <dataValidation allowBlank="1" showInputMessage="1" showErrorMessage="1" promptTitle="INFORMATION" prompt="Indiquez le nom du demandeur de l'aide :_x000a_- Nom/prénom pour les personnes physiques_x000a_- Nom de la structure pour les personnes morales" sqref="B2:F2"/>
    <dataValidation allowBlank="1" showInputMessage="1" showErrorMessage="1" promptTitle="INFORMATION" prompt="Indiquez l'intitulé du projet._x000a__x000a_Attention, celui-ci doit être le même sur l'ensemble des documents constitutifs de votre dossier." sqref="B3:F3"/>
  </dataValidations>
  <pageMargins left="0.39370078740157483" right="0.39370078740157483" top="0.39370078740157483" bottom="0.55118110236220474" header="0.31496062992125984" footer="0.31496062992125984"/>
  <pageSetup paperSize="9" orientation="portrait" verticalDpi="0" r:id="rId1"/>
  <headerFooter>
    <oddFooter>&amp;L&amp;A&amp;C&amp;KFF0000Document non-officiel&amp;Rpage &amp;P sur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ATTENTION" error="Cette cellule récupère automatiquement le total des recettes prévisionnelles déclarées à l'annexe 4." promptTitle="INFORMATION" prompt="Cette cellule récupère automatiquement le total des recettes prévisionnelles déclarées à l'annexe 4.">
          <x14:formula1>
            <xm:f>'A4 - Recettes prévisionnelles'!$C$32</xm:f>
          </x14:formula1>
          <xm:sqref>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F20" sqref="F20"/>
    </sheetView>
  </sheetViews>
  <sheetFormatPr baseColWidth="10" defaultRowHeight="20.100000000000001" customHeight="1" x14ac:dyDescent="0.25"/>
  <cols>
    <col min="1" max="1" width="69.42578125" style="74" customWidth="1"/>
    <col min="2" max="2" width="12.140625" style="74" bestFit="1" customWidth="1"/>
    <col min="3" max="3" width="12.7109375" style="74" customWidth="1"/>
    <col min="4" max="4" width="13.5703125" style="216" bestFit="1" customWidth="1"/>
    <col min="5" max="5" width="6.85546875" style="242" customWidth="1"/>
    <col min="6" max="6" width="15.140625" style="243" bestFit="1" customWidth="1"/>
    <col min="7" max="7" width="5.7109375" style="74" customWidth="1"/>
    <col min="8" max="8" width="36" style="74" bestFit="1" customWidth="1"/>
    <col min="9" max="9" width="18.28515625" style="74" customWidth="1"/>
    <col min="10" max="10" width="15.140625" style="74" customWidth="1"/>
    <col min="11" max="11" width="12.85546875" style="74" bestFit="1" customWidth="1"/>
    <col min="12" max="12" width="11.85546875" style="74" bestFit="1" customWidth="1"/>
    <col min="13" max="13" width="14.5703125" style="74" customWidth="1"/>
    <col min="14" max="14" width="11.85546875" style="74" bestFit="1" customWidth="1"/>
    <col min="15" max="16384" width="11.42578125" style="74"/>
  </cols>
  <sheetData>
    <row r="1" spans="1:15" s="94" customFormat="1" ht="30.75" thickBot="1" x14ac:dyDescent="0.3">
      <c r="A1" s="282" t="s">
        <v>67</v>
      </c>
      <c r="B1" s="283"/>
      <c r="C1" s="209" t="s">
        <v>68</v>
      </c>
      <c r="D1" s="209" t="s">
        <v>92</v>
      </c>
      <c r="E1" s="210" t="s">
        <v>69</v>
      </c>
      <c r="F1" s="209" t="s">
        <v>93</v>
      </c>
      <c r="H1" s="284" t="s">
        <v>70</v>
      </c>
      <c r="I1" s="286" t="s">
        <v>71</v>
      </c>
      <c r="J1" s="288" t="s">
        <v>72</v>
      </c>
      <c r="K1" s="211" t="s">
        <v>73</v>
      </c>
      <c r="L1" s="212" t="s">
        <v>74</v>
      </c>
      <c r="M1" s="213" t="s">
        <v>75</v>
      </c>
      <c r="N1" s="214" t="s">
        <v>76</v>
      </c>
    </row>
    <row r="2" spans="1:15" ht="20.100000000000001" customHeight="1" thickBot="1" x14ac:dyDescent="0.3">
      <c r="A2" s="178"/>
      <c r="B2" s="179"/>
      <c r="C2" s="180"/>
      <c r="D2" s="180"/>
      <c r="E2" s="181"/>
      <c r="F2" s="215">
        <f>SUMIF('A1 - Dépenses prév. devis'!$B$7:$B$33,'Plan de financement'!A2,'A1 - Dépenses prév. devis'!$D$7:$D$33)+SUMIF('A1 - Dépenses prév. devis'!$B$38:$B$67,'Plan de financement'!A2,'A1 - Dépenses prév. devis'!$F$38:$F$67)</f>
        <v>0</v>
      </c>
      <c r="G2" s="216"/>
      <c r="H2" s="285"/>
      <c r="I2" s="287"/>
      <c r="J2" s="289"/>
      <c r="K2" s="217">
        <f>SUM(K3:K10)</f>
        <v>0</v>
      </c>
      <c r="L2" s="218">
        <f>C30</f>
        <v>0</v>
      </c>
      <c r="M2" s="219">
        <f>SUM(M3:M10)</f>
        <v>0</v>
      </c>
      <c r="N2" s="220">
        <f>SUM(N3:N10)</f>
        <v>0</v>
      </c>
    </row>
    <row r="3" spans="1:15" ht="20.100000000000001" customHeight="1" x14ac:dyDescent="0.25">
      <c r="A3" s="182"/>
      <c r="B3" s="183"/>
      <c r="C3" s="184"/>
      <c r="D3" s="184"/>
      <c r="E3" s="185"/>
      <c r="F3" s="221">
        <f>SUMIF('A1 - Dépenses prév. devis'!$B$7:$B$33,'Plan de financement'!A3,'A1 - Dépenses prév. devis'!$D$7:$D$33)+SUMIF('A1 - Dépenses prév. devis'!$B$38:$B$67,'Plan de financement'!A3,'A1 - Dépenses prév. devis'!$F$38:$F$67)</f>
        <v>0</v>
      </c>
      <c r="G3" s="216"/>
      <c r="H3" s="193"/>
      <c r="I3" s="194"/>
      <c r="J3" s="194"/>
      <c r="K3" s="222">
        <f>IFERROR(IF(J3&lt;$C$19,I3,I3/J3*$C$19),)</f>
        <v>0</v>
      </c>
      <c r="L3" s="204"/>
      <c r="M3" s="223">
        <f>K3-L3</f>
        <v>0</v>
      </c>
      <c r="N3" s="224">
        <f>L3*4</f>
        <v>0</v>
      </c>
    </row>
    <row r="4" spans="1:15" ht="20.100000000000001" customHeight="1" x14ac:dyDescent="0.25">
      <c r="A4" s="182"/>
      <c r="B4" s="183"/>
      <c r="C4" s="184"/>
      <c r="D4" s="184"/>
      <c r="E4" s="185"/>
      <c r="F4" s="221">
        <f>SUMIF('A1 - Dépenses prév. devis'!$B$7:$B$33,'Plan de financement'!A4,'A1 - Dépenses prév. devis'!$D$7:$D$33)+SUMIF('A1 - Dépenses prév. devis'!$B$38:$B$67,'Plan de financement'!A4,'A1 - Dépenses prév. devis'!$F$38:$F$67)</f>
        <v>0</v>
      </c>
      <c r="G4" s="216"/>
      <c r="H4" s="195"/>
      <c r="I4" s="196"/>
      <c r="J4" s="197"/>
      <c r="K4" s="225">
        <f t="shared" ref="K4:K10" si="0">IFERROR(IF(J4&lt;$C$19,I4,I4/J4*$C$19),)</f>
        <v>0</v>
      </c>
      <c r="L4" s="205"/>
      <c r="M4" s="226">
        <f t="shared" ref="M4:M10" si="1">K4-L4</f>
        <v>0</v>
      </c>
      <c r="N4" s="227">
        <f t="shared" ref="N4:N10" si="2">L4*4</f>
        <v>0</v>
      </c>
    </row>
    <row r="5" spans="1:15" ht="20.100000000000001" customHeight="1" x14ac:dyDescent="0.25">
      <c r="A5" s="182"/>
      <c r="B5" s="183"/>
      <c r="C5" s="184"/>
      <c r="D5" s="184"/>
      <c r="E5" s="185"/>
      <c r="F5" s="221">
        <f>SUMIF('A1 - Dépenses prév. devis'!$B$7:$B$33,'Plan de financement'!A5,'A1 - Dépenses prév. devis'!$D$7:$D$33)+SUMIF('A1 - Dépenses prév. devis'!$B$38:$B$67,'Plan de financement'!A5,'A1 - Dépenses prév. devis'!$F$38:$F$67)</f>
        <v>0</v>
      </c>
      <c r="G5" s="216"/>
      <c r="H5" s="195"/>
      <c r="I5" s="198"/>
      <c r="J5" s="197"/>
      <c r="K5" s="225">
        <f t="shared" si="0"/>
        <v>0</v>
      </c>
      <c r="L5" s="205"/>
      <c r="M5" s="226">
        <f t="shared" si="1"/>
        <v>0</v>
      </c>
      <c r="N5" s="227">
        <f t="shared" si="2"/>
        <v>0</v>
      </c>
    </row>
    <row r="6" spans="1:15" ht="20.100000000000001" customHeight="1" x14ac:dyDescent="0.25">
      <c r="A6" s="182"/>
      <c r="B6" s="183"/>
      <c r="C6" s="184"/>
      <c r="D6" s="184"/>
      <c r="E6" s="185"/>
      <c r="F6" s="221">
        <f>SUMIF('A1 - Dépenses prév. devis'!$B$7:$B$33,'Plan de financement'!A6,'A1 - Dépenses prév. devis'!$D$7:$D$33)+SUMIF('A1 - Dépenses prév. devis'!$B$38:$B$67,'Plan de financement'!A6,'A1 - Dépenses prév. devis'!$F$38:$F$67)</f>
        <v>0</v>
      </c>
      <c r="G6" s="216"/>
      <c r="H6" s="195"/>
      <c r="I6" s="198"/>
      <c r="J6" s="197"/>
      <c r="K6" s="225">
        <f t="shared" si="0"/>
        <v>0</v>
      </c>
      <c r="L6" s="205"/>
      <c r="M6" s="226">
        <f t="shared" si="1"/>
        <v>0</v>
      </c>
      <c r="N6" s="227">
        <f t="shared" si="2"/>
        <v>0</v>
      </c>
    </row>
    <row r="7" spans="1:15" ht="20.100000000000001" customHeight="1" x14ac:dyDescent="0.25">
      <c r="A7" s="182"/>
      <c r="B7" s="183"/>
      <c r="C7" s="184"/>
      <c r="D7" s="184"/>
      <c r="E7" s="185"/>
      <c r="F7" s="221">
        <f>SUMIF('A1 - Dépenses prév. devis'!$B$7:$B$33,'Plan de financement'!A7,'A1 - Dépenses prév. devis'!$D$7:$D$33)+SUMIF('A1 - Dépenses prév. devis'!$B$38:$B$67,'Plan de financement'!A7,'A1 - Dépenses prév. devis'!$F$38:$F$67)</f>
        <v>0</v>
      </c>
      <c r="H7" s="195"/>
      <c r="I7" s="198"/>
      <c r="J7" s="197"/>
      <c r="K7" s="225">
        <f t="shared" si="0"/>
        <v>0</v>
      </c>
      <c r="L7" s="205"/>
      <c r="M7" s="226">
        <f t="shared" si="1"/>
        <v>0</v>
      </c>
      <c r="N7" s="227">
        <f t="shared" si="2"/>
        <v>0</v>
      </c>
    </row>
    <row r="8" spans="1:15" ht="20.100000000000001" customHeight="1" x14ac:dyDescent="0.25">
      <c r="A8" s="186"/>
      <c r="B8" s="183"/>
      <c r="C8" s="187"/>
      <c r="D8" s="187"/>
      <c r="E8" s="188"/>
      <c r="F8" s="228">
        <f>SUMIF('A1 - Dépenses prév. devis'!$B$7:$B$33,'Plan de financement'!A8,'A1 - Dépenses prév. devis'!$D$7:$D$33)+SUMIF('A1 - Dépenses prév. devis'!$B$38:$B$67,'Plan de financement'!A8,'A1 - Dépenses prév. devis'!$F$38:$F$67)</f>
        <v>0</v>
      </c>
      <c r="H8" s="195"/>
      <c r="I8" s="198"/>
      <c r="J8" s="197"/>
      <c r="K8" s="225">
        <f t="shared" si="0"/>
        <v>0</v>
      </c>
      <c r="L8" s="205"/>
      <c r="M8" s="226">
        <f t="shared" si="1"/>
        <v>0</v>
      </c>
      <c r="N8" s="227">
        <f t="shared" si="2"/>
        <v>0</v>
      </c>
    </row>
    <row r="9" spans="1:15" ht="20.100000000000001" customHeight="1" x14ac:dyDescent="0.25">
      <c r="A9" s="182"/>
      <c r="B9" s="183"/>
      <c r="C9" s="184"/>
      <c r="D9" s="184"/>
      <c r="E9" s="185"/>
      <c r="F9" s="221">
        <f>SUMIF('A1 - Dépenses prév. devis'!$B$7:$B$33,'Plan de financement'!A9,'A1 - Dépenses prév. devis'!$D$7:$D$33)+SUMIF('A1 - Dépenses prév. devis'!$B$38:$B$67,'Plan de financement'!A9,'A1 - Dépenses prév. devis'!$F$38:$F$67)</f>
        <v>0</v>
      </c>
      <c r="H9" s="195"/>
      <c r="I9" s="198"/>
      <c r="J9" s="197"/>
      <c r="K9" s="225">
        <f t="shared" si="0"/>
        <v>0</v>
      </c>
      <c r="L9" s="205"/>
      <c r="M9" s="226">
        <f t="shared" si="1"/>
        <v>0</v>
      </c>
      <c r="N9" s="227">
        <f t="shared" si="2"/>
        <v>0</v>
      </c>
    </row>
    <row r="10" spans="1:15" ht="20.100000000000001" customHeight="1" thickBot="1" x14ac:dyDescent="0.3">
      <c r="A10" s="182"/>
      <c r="B10" s="183"/>
      <c r="C10" s="184"/>
      <c r="D10" s="184"/>
      <c r="E10" s="185"/>
      <c r="F10" s="221">
        <f>SUMIF('A1 - Dépenses prév. devis'!$B$7:$B$33,'Plan de financement'!A10,'A1 - Dépenses prév. devis'!$D$7:$D$33)+SUMIF('A1 - Dépenses prév. devis'!$B$38:$B$67,'Plan de financement'!A10,'A1 - Dépenses prév. devis'!$F$38:$F$67)</f>
        <v>0</v>
      </c>
      <c r="H10" s="199"/>
      <c r="I10" s="200"/>
      <c r="J10" s="201"/>
      <c r="K10" s="229">
        <f t="shared" si="0"/>
        <v>0</v>
      </c>
      <c r="L10" s="206"/>
      <c r="M10" s="230">
        <f t="shared" si="1"/>
        <v>0</v>
      </c>
      <c r="N10" s="231">
        <f t="shared" si="2"/>
        <v>0</v>
      </c>
    </row>
    <row r="11" spans="1:15" ht="20.100000000000001" customHeight="1" thickBot="1" x14ac:dyDescent="0.3">
      <c r="A11" s="182"/>
      <c r="B11" s="183"/>
      <c r="C11" s="184"/>
      <c r="D11" s="184"/>
      <c r="E11" s="185"/>
      <c r="F11" s="221">
        <f>SUMIF('A1 - Dépenses prév. devis'!$B$7:$B$33,'Plan de financement'!A11,'A1 - Dépenses prév. devis'!$D$7:$D$33)+SUMIF('A1 - Dépenses prév. devis'!$B$38:$B$67,'Plan de financement'!A11,'A1 - Dépenses prév. devis'!$F$38:$F$67)</f>
        <v>0</v>
      </c>
    </row>
    <row r="12" spans="1:15" ht="20.100000000000001" customHeight="1" thickBot="1" x14ac:dyDescent="0.3">
      <c r="A12" s="182"/>
      <c r="B12" s="183"/>
      <c r="C12" s="184"/>
      <c r="D12" s="184"/>
      <c r="E12" s="185"/>
      <c r="F12" s="221">
        <f>SUMIF('A1 - Dépenses prév. devis'!$B$7:$B$33,'Plan de financement'!A12,'A1 - Dépenses prév. devis'!$D$7:$D$33)+SUMIF('A1 - Dépenses prév. devis'!$B$38:$B$67,'Plan de financement'!A12,'A1 - Dépenses prév. devis'!$F$38:$F$67)</f>
        <v>0</v>
      </c>
      <c r="H12" s="232" t="s">
        <v>77</v>
      </c>
      <c r="I12" s="202"/>
      <c r="J12" s="203"/>
      <c r="K12" s="290">
        <f>IFERROR(I12/J12*$C$19,)</f>
        <v>0</v>
      </c>
      <c r="L12" s="291"/>
      <c r="M12" s="291"/>
      <c r="N12" s="292"/>
    </row>
    <row r="13" spans="1:15" ht="20.100000000000001" customHeight="1" thickBot="1" x14ac:dyDescent="0.3">
      <c r="A13" s="182"/>
      <c r="B13" s="183"/>
      <c r="C13" s="184"/>
      <c r="D13" s="184"/>
      <c r="E13" s="185"/>
      <c r="F13" s="221">
        <f>SUMIF('A1 - Dépenses prév. devis'!$B$7:$B$33,'Plan de financement'!A13,'A1 - Dépenses prév. devis'!$D$7:$D$33)+SUMIF('A1 - Dépenses prév. devis'!$B$38:$B$67,'Plan de financement'!A13,'A1 - Dépenses prév. devis'!$F$38:$F$67)</f>
        <v>0</v>
      </c>
    </row>
    <row r="14" spans="1:15" ht="20.100000000000001" customHeight="1" thickBot="1" x14ac:dyDescent="0.3">
      <c r="A14" s="182"/>
      <c r="B14" s="183"/>
      <c r="C14" s="184"/>
      <c r="D14" s="184"/>
      <c r="E14" s="185"/>
      <c r="F14" s="221">
        <f>SUMIF('A1 - Dépenses prév. devis'!$B$7:$B$33,'Plan de financement'!A14,'A1 - Dépenses prév. devis'!$D$7:$D$33)+SUMIF('A1 - Dépenses prév. devis'!$B$38:$B$67,'Plan de financement'!A14,'A1 - Dépenses prév. devis'!$F$38:$F$67)</f>
        <v>0</v>
      </c>
      <c r="H14" s="234" t="s">
        <v>78</v>
      </c>
      <c r="I14" s="235"/>
      <c r="J14" s="235"/>
      <c r="K14" s="235"/>
      <c r="L14" s="235"/>
      <c r="M14" s="236"/>
      <c r="N14" s="237">
        <f>$C$19-$K$2-$N$2-$N$12</f>
        <v>0</v>
      </c>
      <c r="O14" s="238">
        <f>C19*0.2</f>
        <v>0</v>
      </c>
    </row>
    <row r="15" spans="1:15" ht="20.100000000000001" customHeight="1" x14ac:dyDescent="0.25">
      <c r="A15" s="182"/>
      <c r="B15" s="183"/>
      <c r="C15" s="184"/>
      <c r="D15" s="184"/>
      <c r="E15" s="185"/>
      <c r="F15" s="221">
        <f>SUMIF('A1 - Dépenses prév. devis'!$B$7:$B$33,'Plan de financement'!A15,'A1 - Dépenses prév. devis'!$D$7:$D$33)+SUMIF('A1 - Dépenses prév. devis'!$B$38:$B$67,'Plan de financement'!A15,'A1 - Dépenses prév. devis'!$F$38:$F$67)</f>
        <v>0</v>
      </c>
      <c r="M15" s="239" t="s">
        <v>79</v>
      </c>
      <c r="N15" s="240" t="str">
        <f>IF(N14&lt;(C19*0.2),"FAUX","OK")</f>
        <v>OK</v>
      </c>
    </row>
    <row r="16" spans="1:15" ht="20.100000000000001" customHeight="1" x14ac:dyDescent="0.25">
      <c r="A16" s="182"/>
      <c r="B16" s="183"/>
      <c r="C16" s="184"/>
      <c r="D16" s="184"/>
      <c r="E16" s="185"/>
      <c r="F16" s="221">
        <f>SUMIF('A1 - Dépenses prév. devis'!$B$7:$B$33,'Plan de financement'!A16,'A1 - Dépenses prév. devis'!$D$7:$D$33)+SUMIF('A1 - Dépenses prév. devis'!$B$38:$B$67,'Plan de financement'!A16,'A1 - Dépenses prév. devis'!$F$38:$F$67)</f>
        <v>0</v>
      </c>
    </row>
    <row r="17" spans="1:7" ht="20.100000000000001" customHeight="1" thickBot="1" x14ac:dyDescent="0.3">
      <c r="A17" s="189"/>
      <c r="B17" s="190"/>
      <c r="C17" s="191"/>
      <c r="D17" s="191"/>
      <c r="E17" s="192"/>
      <c r="F17" s="241">
        <f>SUMIF('A1 - Dépenses prév. devis'!$B$7:$B$33,'Plan de financement'!A17,'A1 - Dépenses prév. devis'!$D$7:$D$33)+SUMIF('A1 - Dépenses prév. devis'!$B$38:$B$67,'Plan de financement'!A17,'A1 - Dépenses prév. devis'!$F$38:$F$67)</f>
        <v>0</v>
      </c>
    </row>
    <row r="18" spans="1:7" ht="20.100000000000001" customHeight="1" thickBot="1" x14ac:dyDescent="0.3">
      <c r="A18" s="94"/>
      <c r="B18" s="94"/>
      <c r="C18" s="94"/>
    </row>
    <row r="19" spans="1:7" ht="20.100000000000001" customHeight="1" thickBot="1" x14ac:dyDescent="0.3">
      <c r="A19" s="94"/>
      <c r="B19" s="244" t="s">
        <v>80</v>
      </c>
      <c r="C19" s="233">
        <f>SUMIF(B2:B17,"Eligible",C2:C17)</f>
        <v>0</v>
      </c>
      <c r="D19" s="259">
        <f t="shared" ref="D19:F19" si="3">SUMIF(C2:C17,"Eligible",D2:D17)</f>
        <v>0</v>
      </c>
      <c r="E19" s="258"/>
      <c r="F19" s="260">
        <f t="shared" si="3"/>
        <v>0</v>
      </c>
    </row>
    <row r="20" spans="1:7" ht="20.100000000000001" customHeight="1" thickBot="1" x14ac:dyDescent="0.3">
      <c r="A20" s="94"/>
      <c r="B20" s="239" t="s">
        <v>81</v>
      </c>
      <c r="C20" s="208">
        <v>0.8</v>
      </c>
      <c r="D20" s="246"/>
      <c r="E20" s="247"/>
      <c r="F20" s="248"/>
    </row>
    <row r="21" spans="1:7" ht="20.100000000000001" customHeight="1" thickBot="1" x14ac:dyDescent="0.3">
      <c r="A21" s="94"/>
      <c r="B21" s="244" t="s">
        <v>82</v>
      </c>
      <c r="C21" s="249">
        <f>C19*C20</f>
        <v>0</v>
      </c>
      <c r="D21" s="246"/>
      <c r="E21" s="247"/>
      <c r="F21" s="248"/>
      <c r="G21" s="238"/>
    </row>
    <row r="22" spans="1:7" ht="20.100000000000001" customHeight="1" x14ac:dyDescent="0.25">
      <c r="A22" s="94"/>
      <c r="B22" s="239" t="s">
        <v>83</v>
      </c>
      <c r="C22" s="250">
        <v>0.8</v>
      </c>
      <c r="D22" s="246"/>
      <c r="E22" s="247"/>
      <c r="F22" s="248"/>
    </row>
    <row r="23" spans="1:7" ht="20.100000000000001" customHeight="1" x14ac:dyDescent="0.25">
      <c r="A23" s="94"/>
      <c r="B23" s="239" t="s">
        <v>84</v>
      </c>
      <c r="C23" s="251">
        <f>C22*C21</f>
        <v>0</v>
      </c>
      <c r="D23" s="245"/>
    </row>
    <row r="24" spans="1:7" ht="20.100000000000001" customHeight="1" thickBot="1" x14ac:dyDescent="0.3">
      <c r="A24" s="94"/>
      <c r="B24" s="239" t="s">
        <v>85</v>
      </c>
      <c r="C24" s="251">
        <f>C21-C23</f>
        <v>0</v>
      </c>
      <c r="D24" s="245"/>
    </row>
    <row r="25" spans="1:7" ht="20.100000000000001" customHeight="1" thickBot="1" x14ac:dyDescent="0.3">
      <c r="A25" s="94"/>
      <c r="B25" s="239" t="s">
        <v>86</v>
      </c>
      <c r="C25" s="249">
        <f>K2</f>
        <v>0</v>
      </c>
      <c r="D25" s="252">
        <f>IFERROR(C25/C19,)</f>
        <v>0</v>
      </c>
    </row>
    <row r="26" spans="1:7" ht="20.100000000000001" customHeight="1" x14ac:dyDescent="0.25">
      <c r="A26" s="94"/>
      <c r="B26" s="239"/>
      <c r="C26" s="94"/>
      <c r="D26" s="252"/>
    </row>
    <row r="27" spans="1:7" ht="20.100000000000001" customHeight="1" thickBot="1" x14ac:dyDescent="0.3">
      <c r="A27" s="94"/>
      <c r="B27" s="239" t="s">
        <v>87</v>
      </c>
      <c r="C27" s="253">
        <f>C25*4</f>
        <v>0</v>
      </c>
      <c r="D27" s="252"/>
    </row>
    <row r="28" spans="1:7" ht="20.100000000000001" customHeight="1" thickBot="1" x14ac:dyDescent="0.3">
      <c r="A28" s="94"/>
      <c r="B28" s="244" t="s">
        <v>88</v>
      </c>
      <c r="C28" s="254">
        <f>IF((C21-C25-K12)&lt;0,C27,IF((C21-C25)&lt;C23,C21-C25,C27))</f>
        <v>0</v>
      </c>
      <c r="D28" s="252">
        <f>IFERROR(C28/C19,)</f>
        <v>0</v>
      </c>
    </row>
    <row r="29" spans="1:7" ht="20.100000000000001" customHeight="1" thickBot="1" x14ac:dyDescent="0.3">
      <c r="A29" s="94"/>
      <c r="B29" s="239"/>
      <c r="C29" s="94"/>
      <c r="D29" s="245"/>
    </row>
    <row r="30" spans="1:7" ht="20.100000000000001" customHeight="1" thickBot="1" x14ac:dyDescent="0.3">
      <c r="A30" s="94"/>
      <c r="B30" s="244" t="s">
        <v>89</v>
      </c>
      <c r="C30" s="249">
        <f>C28/4</f>
        <v>0</v>
      </c>
      <c r="D30" s="245"/>
    </row>
    <row r="31" spans="1:7" ht="20.100000000000001" customHeight="1" thickBot="1" x14ac:dyDescent="0.3">
      <c r="A31" s="94"/>
      <c r="B31" s="94"/>
      <c r="C31" s="94"/>
      <c r="D31" s="245"/>
    </row>
    <row r="32" spans="1:7" ht="20.100000000000001" customHeight="1" thickBot="1" x14ac:dyDescent="0.3">
      <c r="A32" s="94"/>
      <c r="B32" s="255" t="s">
        <v>90</v>
      </c>
      <c r="C32" s="249">
        <f>C25-C30</f>
        <v>0</v>
      </c>
      <c r="D32" s="245"/>
    </row>
    <row r="33" spans="1:6" s="256" customFormat="1" ht="20.100000000000001" customHeight="1" thickBot="1" x14ac:dyDescent="0.3">
      <c r="A33" s="94"/>
      <c r="B33" s="94"/>
      <c r="C33" s="94"/>
      <c r="D33" s="245"/>
      <c r="E33" s="242"/>
      <c r="F33" s="243"/>
    </row>
    <row r="34" spans="1:6" s="256" customFormat="1" ht="20.100000000000001" customHeight="1" thickBot="1" x14ac:dyDescent="0.3">
      <c r="A34" s="94"/>
      <c r="B34" s="94" t="s">
        <v>91</v>
      </c>
      <c r="C34" s="257" t="str">
        <f>IF(C21=C32+C30+C28,"OK","FAUX")</f>
        <v>OK</v>
      </c>
      <c r="D34" s="245"/>
      <c r="E34" s="242"/>
      <c r="F34" s="243"/>
    </row>
  </sheetData>
  <sheetProtection algorithmName="SHA-512" hashValue="5k5N1xZmaIu6gj9SjqCSJ8e5YcN/AhvKvcme8zqlojCffTywr4ejKRmMrcuN/km0oCuEw93w+aLHN2mApAPu+w==" saltValue="gFm1SDZ41TBAAcSYytmR+w==" spinCount="100000" sheet="1" objects="1" scenarios="1" insertRows="0"/>
  <mergeCells count="5">
    <mergeCell ref="A1:B1"/>
    <mergeCell ref="H1:H2"/>
    <mergeCell ref="I1:I2"/>
    <mergeCell ref="J1:J2"/>
    <mergeCell ref="K12:N12"/>
  </mergeCells>
  <conditionalFormatting sqref="C34">
    <cfRule type="cellIs" dxfId="15" priority="2" operator="equal">
      <formula>"OK"</formula>
    </cfRule>
  </conditionalFormatting>
  <conditionalFormatting sqref="L3:L10">
    <cfRule type="expression" dxfId="14" priority="1">
      <formula>SUM($L$3:$L$10)=$L$2</formula>
    </cfRule>
  </conditionalFormatting>
  <dataValidations count="1">
    <dataValidation type="list" allowBlank="1" showInputMessage="1" showErrorMessage="1" sqref="B2:B17">
      <formula1>"Eligible,Non-éligible"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8"/>
  <sheetViews>
    <sheetView tabSelected="1" view="pageLayout" zoomScaleNormal="100" workbookViewId="0">
      <selection activeCell="E4" sqref="E4"/>
    </sheetView>
  </sheetViews>
  <sheetFormatPr baseColWidth="10" defaultColWidth="11.42578125" defaultRowHeight="20.100000000000001" customHeight="1" x14ac:dyDescent="0.25"/>
  <cols>
    <col min="1" max="1" width="35.5703125" style="1" customWidth="1"/>
    <col min="2" max="2" width="19.42578125" style="1" customWidth="1"/>
    <col min="3" max="3" width="11.140625" style="1" customWidth="1"/>
    <col min="4" max="4" width="11.42578125" style="1" customWidth="1"/>
    <col min="5" max="5" width="8.7109375" style="1" customWidth="1"/>
    <col min="6" max="6" width="12.5703125" style="1" customWidth="1"/>
    <col min="7" max="7" width="11.42578125" style="3"/>
    <col min="8" max="8" width="16.28515625" style="1" customWidth="1"/>
    <col min="9" max="9" width="11.42578125" style="1" customWidth="1"/>
    <col min="10" max="10" width="16.28515625" style="1" customWidth="1"/>
    <col min="11" max="11" width="11.42578125" style="1" customWidth="1"/>
    <col min="12" max="12" width="16.28515625" style="1" customWidth="1"/>
    <col min="13" max="13" width="11.42578125" style="1" customWidth="1"/>
    <col min="14" max="14" width="7.42578125" style="1" customWidth="1"/>
    <col min="15" max="16384" width="11.42578125" style="1"/>
  </cols>
  <sheetData>
    <row r="1" spans="1:16384" ht="20.100000000000001" customHeight="1" thickBot="1" x14ac:dyDescent="0.3">
      <c r="A1" s="295" t="s">
        <v>27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7"/>
    </row>
    <row r="2" spans="1:16384" ht="20.100000000000001" customHeight="1" x14ac:dyDescent="0.25">
      <c r="A2" s="2" t="s">
        <v>18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16384" ht="20.100000000000001" customHeight="1" x14ac:dyDescent="0.25">
      <c r="A3" s="2" t="s">
        <v>19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</row>
    <row r="4" spans="1:16384" ht="20.100000000000001" customHeight="1" thickBot="1" x14ac:dyDescent="0.25">
      <c r="A4" s="298" t="s">
        <v>26</v>
      </c>
      <c r="B4" s="298"/>
      <c r="C4" s="298"/>
      <c r="D4" s="298"/>
      <c r="E4" s="16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  <c r="XFD4" s="4"/>
    </row>
    <row r="5" spans="1:16384" ht="20.100000000000001" customHeight="1" thickBot="1" x14ac:dyDescent="0.3">
      <c r="A5" s="300" t="s">
        <v>66</v>
      </c>
      <c r="B5" s="301"/>
      <c r="C5" s="301"/>
      <c r="D5" s="301"/>
      <c r="E5" s="301"/>
      <c r="F5" s="301"/>
      <c r="G5" s="302"/>
      <c r="H5" s="307" t="s">
        <v>60</v>
      </c>
      <c r="I5" s="304"/>
      <c r="J5" s="307" t="s">
        <v>20</v>
      </c>
      <c r="K5" s="308"/>
      <c r="L5" s="303" t="s">
        <v>21</v>
      </c>
      <c r="M5" s="304"/>
      <c r="N5" s="305" t="s">
        <v>31</v>
      </c>
    </row>
    <row r="6" spans="1:16384" ht="41.85" customHeight="1" x14ac:dyDescent="0.25">
      <c r="A6" s="32" t="s">
        <v>12</v>
      </c>
      <c r="B6" s="36" t="s">
        <v>65</v>
      </c>
      <c r="C6" s="33" t="s">
        <v>13</v>
      </c>
      <c r="D6" s="33" t="s">
        <v>15</v>
      </c>
      <c r="E6" s="168"/>
      <c r="F6" s="169"/>
      <c r="G6" s="35" t="s">
        <v>59</v>
      </c>
      <c r="H6" s="32" t="s">
        <v>14</v>
      </c>
      <c r="I6" s="34" t="s">
        <v>22</v>
      </c>
      <c r="J6" s="32" t="s">
        <v>14</v>
      </c>
      <c r="K6" s="35" t="s">
        <v>22</v>
      </c>
      <c r="L6" s="36" t="s">
        <v>14</v>
      </c>
      <c r="M6" s="34" t="s">
        <v>22</v>
      </c>
      <c r="N6" s="306"/>
    </row>
    <row r="7" spans="1:16384" ht="22.5" customHeight="1" x14ac:dyDescent="0.25">
      <c r="A7" s="18"/>
      <c r="B7" s="166"/>
      <c r="C7" s="19"/>
      <c r="D7" s="20"/>
      <c r="E7" s="170"/>
      <c r="F7" s="171"/>
      <c r="G7" s="65" t="str">
        <f>IF(ISBLANK(D7),"",(IF(D7&lt;1000,"1",(IF(D7&gt;90000,3,2)))))</f>
        <v/>
      </c>
      <c r="H7" s="155"/>
      <c r="I7" s="174"/>
      <c r="J7" s="155"/>
      <c r="K7" s="176"/>
      <c r="L7" s="158"/>
      <c r="M7" s="156"/>
      <c r="N7" s="21" t="str">
        <f>IF(ISBLANK(D7),"",IF(AND(($E$4="OUI"),D7&gt;Variables!$B$4),"OUI","NON"))</f>
        <v/>
      </c>
    </row>
    <row r="8" spans="1:16384" ht="22.5" customHeight="1" x14ac:dyDescent="0.25">
      <c r="A8" s="18"/>
      <c r="B8" s="166"/>
      <c r="C8" s="19"/>
      <c r="D8" s="20"/>
      <c r="E8" s="170"/>
      <c r="F8" s="171"/>
      <c r="G8" s="65" t="str">
        <f t="shared" ref="G8:G33" si="0">IF(ISBLANK(D8),"",(IF(D8&lt;1000,"1",(IF(D8&gt;90000,3,2)))))</f>
        <v/>
      </c>
      <c r="H8" s="155"/>
      <c r="I8" s="174"/>
      <c r="J8" s="155"/>
      <c r="K8" s="176"/>
      <c r="L8" s="158"/>
      <c r="M8" s="156"/>
      <c r="N8" s="21" t="str">
        <f>IF(ISBLANK(D8),"",IF(AND(($E$4="OUI"),D8&gt;Variables!$B$4),"OUI","NON"))</f>
        <v/>
      </c>
    </row>
    <row r="9" spans="1:16384" ht="22.5" customHeight="1" x14ac:dyDescent="0.25">
      <c r="A9" s="18"/>
      <c r="B9" s="166"/>
      <c r="C9" s="19"/>
      <c r="D9" s="20"/>
      <c r="E9" s="170"/>
      <c r="F9" s="171"/>
      <c r="G9" s="65" t="str">
        <f t="shared" si="0"/>
        <v/>
      </c>
      <c r="H9" s="155"/>
      <c r="I9" s="174"/>
      <c r="J9" s="155"/>
      <c r="K9" s="176"/>
      <c r="L9" s="158"/>
      <c r="M9" s="156"/>
      <c r="N9" s="21" t="str">
        <f>IF(ISBLANK(D9),"",IF(AND(($E$4="OUI"),D9&gt;Variables!$B$4),"OUI","NON"))</f>
        <v/>
      </c>
    </row>
    <row r="10" spans="1:16384" ht="22.5" customHeight="1" x14ac:dyDescent="0.25">
      <c r="A10" s="18"/>
      <c r="B10" s="166"/>
      <c r="C10" s="19"/>
      <c r="D10" s="20"/>
      <c r="E10" s="170"/>
      <c r="F10" s="171"/>
      <c r="G10" s="65" t="str">
        <f t="shared" si="0"/>
        <v/>
      </c>
      <c r="H10" s="155"/>
      <c r="I10" s="174"/>
      <c r="J10" s="155"/>
      <c r="K10" s="176"/>
      <c r="L10" s="158"/>
      <c r="M10" s="156"/>
      <c r="N10" s="21" t="str">
        <f>IF(ISBLANK(D10),"",IF(AND(($E$4="OUI"),D10&gt;Variables!$B$4),"OUI","NON"))</f>
        <v/>
      </c>
    </row>
    <row r="11" spans="1:16384" ht="22.5" customHeight="1" x14ac:dyDescent="0.25">
      <c r="A11" s="18"/>
      <c r="B11" s="166"/>
      <c r="C11" s="19"/>
      <c r="D11" s="20"/>
      <c r="E11" s="170"/>
      <c r="F11" s="171"/>
      <c r="G11" s="65" t="str">
        <f t="shared" si="0"/>
        <v/>
      </c>
      <c r="H11" s="155"/>
      <c r="I11" s="174"/>
      <c r="J11" s="155"/>
      <c r="K11" s="176"/>
      <c r="L11" s="158"/>
      <c r="M11" s="156"/>
      <c r="N11" s="21" t="str">
        <f>IF(ISBLANK(D11),"",IF(AND(($E$4="OUI"),D11&gt;Variables!$B$4),"OUI","NON"))</f>
        <v/>
      </c>
    </row>
    <row r="12" spans="1:16384" ht="22.5" customHeight="1" x14ac:dyDescent="0.25">
      <c r="A12" s="18"/>
      <c r="B12" s="166"/>
      <c r="C12" s="19"/>
      <c r="D12" s="20"/>
      <c r="E12" s="170"/>
      <c r="F12" s="171"/>
      <c r="G12" s="65" t="str">
        <f t="shared" si="0"/>
        <v/>
      </c>
      <c r="H12" s="155"/>
      <c r="I12" s="174"/>
      <c r="J12" s="155"/>
      <c r="K12" s="176"/>
      <c r="L12" s="158"/>
      <c r="M12" s="156"/>
      <c r="N12" s="21" t="str">
        <f>IF(ISBLANK(D12),"",IF(AND(($E$4="OUI"),D12&gt;Variables!$B$4),"OUI","NON"))</f>
        <v/>
      </c>
    </row>
    <row r="13" spans="1:16384" ht="22.5" customHeight="1" x14ac:dyDescent="0.25">
      <c r="A13" s="18"/>
      <c r="B13" s="166"/>
      <c r="C13" s="19"/>
      <c r="D13" s="20"/>
      <c r="E13" s="170"/>
      <c r="F13" s="171"/>
      <c r="G13" s="65" t="str">
        <f t="shared" si="0"/>
        <v/>
      </c>
      <c r="H13" s="155"/>
      <c r="I13" s="174"/>
      <c r="J13" s="155"/>
      <c r="K13" s="176"/>
      <c r="L13" s="158"/>
      <c r="M13" s="156"/>
      <c r="N13" s="21" t="str">
        <f>IF(ISBLANK(D13),"",IF(AND(($E$4="OUI"),D13&gt;Variables!$B$4),"OUI","NON"))</f>
        <v/>
      </c>
    </row>
    <row r="14" spans="1:16384" ht="22.5" customHeight="1" x14ac:dyDescent="0.25">
      <c r="A14" s="18"/>
      <c r="B14" s="166"/>
      <c r="C14" s="19"/>
      <c r="D14" s="20"/>
      <c r="E14" s="170"/>
      <c r="F14" s="171"/>
      <c r="G14" s="65" t="str">
        <f t="shared" si="0"/>
        <v/>
      </c>
      <c r="H14" s="155"/>
      <c r="I14" s="174"/>
      <c r="J14" s="155"/>
      <c r="K14" s="176"/>
      <c r="L14" s="158"/>
      <c r="M14" s="156"/>
      <c r="N14" s="21" t="str">
        <f>IF(ISBLANK(D14),"",IF(AND(($E$4="OUI"),D14&gt;Variables!$B$4),"OUI","NON"))</f>
        <v/>
      </c>
    </row>
    <row r="15" spans="1:16384" ht="22.5" customHeight="1" x14ac:dyDescent="0.25">
      <c r="A15" s="18"/>
      <c r="B15" s="166"/>
      <c r="C15" s="19"/>
      <c r="D15" s="20"/>
      <c r="E15" s="170"/>
      <c r="F15" s="171"/>
      <c r="G15" s="65" t="str">
        <f t="shared" si="0"/>
        <v/>
      </c>
      <c r="H15" s="155"/>
      <c r="I15" s="174"/>
      <c r="J15" s="155"/>
      <c r="K15" s="176"/>
      <c r="L15" s="158"/>
      <c r="M15" s="156"/>
      <c r="N15" s="21" t="str">
        <f>IF(ISBLANK(D15),"",IF(AND(($E$4="OUI"),D15&gt;Variables!$B$4),"OUI","NON"))</f>
        <v/>
      </c>
    </row>
    <row r="16" spans="1:16384" ht="22.5" customHeight="1" x14ac:dyDescent="0.25">
      <c r="A16" s="18"/>
      <c r="B16" s="166"/>
      <c r="C16" s="19"/>
      <c r="D16" s="20"/>
      <c r="E16" s="170"/>
      <c r="F16" s="171"/>
      <c r="G16" s="65" t="str">
        <f t="shared" si="0"/>
        <v/>
      </c>
      <c r="H16" s="155"/>
      <c r="I16" s="174"/>
      <c r="J16" s="155"/>
      <c r="K16" s="176"/>
      <c r="L16" s="158"/>
      <c r="M16" s="156"/>
      <c r="N16" s="21" t="str">
        <f>IF(ISBLANK(D16),"",IF(AND(($E$4="OUI"),D16&gt;Variables!$B$4),"OUI","NON"))</f>
        <v/>
      </c>
    </row>
    <row r="17" spans="1:14" ht="22.5" customHeight="1" x14ac:dyDescent="0.25">
      <c r="A17" s="18"/>
      <c r="B17" s="166"/>
      <c r="C17" s="19"/>
      <c r="D17" s="20"/>
      <c r="E17" s="170"/>
      <c r="F17" s="171"/>
      <c r="G17" s="65" t="str">
        <f t="shared" si="0"/>
        <v/>
      </c>
      <c r="H17" s="155"/>
      <c r="I17" s="174"/>
      <c r="J17" s="155"/>
      <c r="K17" s="176"/>
      <c r="L17" s="158"/>
      <c r="M17" s="156"/>
      <c r="N17" s="21" t="str">
        <f>IF(ISBLANK(D17),"",IF(AND(($E$4="OUI"),D17&gt;Variables!$B$4),"OUI","NON"))</f>
        <v/>
      </c>
    </row>
    <row r="18" spans="1:14" ht="22.5" customHeight="1" x14ac:dyDescent="0.25">
      <c r="A18" s="18"/>
      <c r="B18" s="166"/>
      <c r="C18" s="19"/>
      <c r="D18" s="20"/>
      <c r="E18" s="170"/>
      <c r="F18" s="171"/>
      <c r="G18" s="65" t="str">
        <f t="shared" si="0"/>
        <v/>
      </c>
      <c r="H18" s="155"/>
      <c r="I18" s="174"/>
      <c r="J18" s="155"/>
      <c r="K18" s="176"/>
      <c r="L18" s="158"/>
      <c r="M18" s="156"/>
      <c r="N18" s="21" t="str">
        <f>IF(ISBLANK(D18),"",IF(AND(($E$4="OUI"),D18&gt;Variables!$B$4),"OUI","NON"))</f>
        <v/>
      </c>
    </row>
    <row r="19" spans="1:14" ht="22.5" customHeight="1" x14ac:dyDescent="0.25">
      <c r="A19" s="18"/>
      <c r="B19" s="166"/>
      <c r="C19" s="19"/>
      <c r="D19" s="20"/>
      <c r="E19" s="170"/>
      <c r="F19" s="171"/>
      <c r="G19" s="65" t="str">
        <f t="shared" si="0"/>
        <v/>
      </c>
      <c r="H19" s="155"/>
      <c r="I19" s="174"/>
      <c r="J19" s="155"/>
      <c r="K19" s="176"/>
      <c r="L19" s="158"/>
      <c r="M19" s="156"/>
      <c r="N19" s="21" t="str">
        <f>IF(ISBLANK(D19),"",IF(AND(($E$4="OUI"),D19&gt;Variables!$B$4),"OUI","NON"))</f>
        <v/>
      </c>
    </row>
    <row r="20" spans="1:14" ht="22.5" customHeight="1" x14ac:dyDescent="0.25">
      <c r="A20" s="18"/>
      <c r="B20" s="166"/>
      <c r="C20" s="19"/>
      <c r="D20" s="20"/>
      <c r="E20" s="170"/>
      <c r="F20" s="171"/>
      <c r="G20" s="65" t="str">
        <f t="shared" si="0"/>
        <v/>
      </c>
      <c r="H20" s="155"/>
      <c r="I20" s="174"/>
      <c r="J20" s="155"/>
      <c r="K20" s="176"/>
      <c r="L20" s="158"/>
      <c r="M20" s="156"/>
      <c r="N20" s="21" t="str">
        <f>IF(ISBLANK(D20),"",IF(AND(($E$4="OUI"),D20&gt;Variables!$B$4),"OUI","NON"))</f>
        <v/>
      </c>
    </row>
    <row r="21" spans="1:14" ht="22.5" customHeight="1" x14ac:dyDescent="0.25">
      <c r="A21" s="18"/>
      <c r="B21" s="166"/>
      <c r="C21" s="19"/>
      <c r="D21" s="20"/>
      <c r="E21" s="170"/>
      <c r="F21" s="171"/>
      <c r="G21" s="65" t="str">
        <f t="shared" si="0"/>
        <v/>
      </c>
      <c r="H21" s="155"/>
      <c r="I21" s="174"/>
      <c r="J21" s="155"/>
      <c r="K21" s="176"/>
      <c r="L21" s="158"/>
      <c r="M21" s="156"/>
      <c r="N21" s="21" t="str">
        <f>IF(ISBLANK(D21),"",IF(AND(($E$4="OUI"),D21&gt;Variables!$B$4),"OUI","NON"))</f>
        <v/>
      </c>
    </row>
    <row r="22" spans="1:14" ht="22.5" customHeight="1" x14ac:dyDescent="0.25">
      <c r="A22" s="18"/>
      <c r="B22" s="166"/>
      <c r="C22" s="19"/>
      <c r="D22" s="20"/>
      <c r="E22" s="170"/>
      <c r="F22" s="171"/>
      <c r="G22" s="65" t="str">
        <f t="shared" si="0"/>
        <v/>
      </c>
      <c r="H22" s="155"/>
      <c r="I22" s="174"/>
      <c r="J22" s="155"/>
      <c r="K22" s="176"/>
      <c r="L22" s="158"/>
      <c r="M22" s="156"/>
      <c r="N22" s="21" t="str">
        <f>IF(ISBLANK(D22),"",IF(AND(($E$4="OUI"),D22&gt;Variables!$B$4),"OUI","NON"))</f>
        <v/>
      </c>
    </row>
    <row r="23" spans="1:14" ht="22.5" customHeight="1" x14ac:dyDescent="0.25">
      <c r="A23" s="18"/>
      <c r="B23" s="166"/>
      <c r="C23" s="19"/>
      <c r="D23" s="20"/>
      <c r="E23" s="170"/>
      <c r="F23" s="171"/>
      <c r="G23" s="65" t="str">
        <f t="shared" si="0"/>
        <v/>
      </c>
      <c r="H23" s="155"/>
      <c r="I23" s="174"/>
      <c r="J23" s="155"/>
      <c r="K23" s="176"/>
      <c r="L23" s="158"/>
      <c r="M23" s="156"/>
      <c r="N23" s="21" t="str">
        <f>IF(ISBLANK(D23),"",IF(AND(($E$4="OUI"),D23&gt;Variables!$B$4),"OUI","NON"))</f>
        <v/>
      </c>
    </row>
    <row r="24" spans="1:14" ht="22.5" customHeight="1" x14ac:dyDescent="0.25">
      <c r="A24" s="18"/>
      <c r="B24" s="166"/>
      <c r="C24" s="19"/>
      <c r="D24" s="20"/>
      <c r="E24" s="170"/>
      <c r="F24" s="171"/>
      <c r="G24" s="65" t="str">
        <f t="shared" si="0"/>
        <v/>
      </c>
      <c r="H24" s="155"/>
      <c r="I24" s="174"/>
      <c r="J24" s="155"/>
      <c r="K24" s="176"/>
      <c r="L24" s="158"/>
      <c r="M24" s="156"/>
      <c r="N24" s="21" t="str">
        <f>IF(ISBLANK(D24),"",IF(AND(($E$4="OUI"),D24&gt;Variables!$B$4),"OUI","NON"))</f>
        <v/>
      </c>
    </row>
    <row r="25" spans="1:14" ht="22.5" customHeight="1" x14ac:dyDescent="0.25">
      <c r="A25" s="18"/>
      <c r="B25" s="166"/>
      <c r="C25" s="19"/>
      <c r="D25" s="20"/>
      <c r="E25" s="170"/>
      <c r="F25" s="171"/>
      <c r="G25" s="65" t="str">
        <f t="shared" si="0"/>
        <v/>
      </c>
      <c r="H25" s="155"/>
      <c r="I25" s="174"/>
      <c r="J25" s="155"/>
      <c r="K25" s="176"/>
      <c r="L25" s="158"/>
      <c r="M25" s="156"/>
      <c r="N25" s="21" t="str">
        <f>IF(ISBLANK(D25),"",IF(AND(($E$4="OUI"),D25&gt;Variables!$B$4),"OUI","NON"))</f>
        <v/>
      </c>
    </row>
    <row r="26" spans="1:14" ht="22.5" customHeight="1" x14ac:dyDescent="0.25">
      <c r="A26" s="18"/>
      <c r="B26" s="166"/>
      <c r="C26" s="19"/>
      <c r="D26" s="20"/>
      <c r="E26" s="170"/>
      <c r="F26" s="171"/>
      <c r="G26" s="65" t="str">
        <f t="shared" si="0"/>
        <v/>
      </c>
      <c r="H26" s="155"/>
      <c r="I26" s="174"/>
      <c r="J26" s="155"/>
      <c r="K26" s="176"/>
      <c r="L26" s="158"/>
      <c r="M26" s="156"/>
      <c r="N26" s="21" t="str">
        <f>IF(ISBLANK(D26),"",IF(AND(($E$4="OUI"),D26&gt;Variables!$B$4),"OUI","NON"))</f>
        <v/>
      </c>
    </row>
    <row r="27" spans="1:14" ht="22.5" customHeight="1" x14ac:dyDescent="0.25">
      <c r="A27" s="18"/>
      <c r="B27" s="166"/>
      <c r="C27" s="19"/>
      <c r="D27" s="20"/>
      <c r="E27" s="170"/>
      <c r="F27" s="171"/>
      <c r="G27" s="65" t="str">
        <f t="shared" si="0"/>
        <v/>
      </c>
      <c r="H27" s="155"/>
      <c r="I27" s="174"/>
      <c r="J27" s="155"/>
      <c r="K27" s="176"/>
      <c r="L27" s="158"/>
      <c r="M27" s="156"/>
      <c r="N27" s="21" t="str">
        <f>IF(ISBLANK(D27),"",IF(AND(($E$4="OUI"),D27&gt;Variables!$B$4),"OUI","NON"))</f>
        <v/>
      </c>
    </row>
    <row r="28" spans="1:14" ht="22.5" customHeight="1" x14ac:dyDescent="0.25">
      <c r="A28" s="18"/>
      <c r="B28" s="166"/>
      <c r="C28" s="19"/>
      <c r="D28" s="20"/>
      <c r="E28" s="170"/>
      <c r="F28" s="171"/>
      <c r="G28" s="65" t="str">
        <f t="shared" si="0"/>
        <v/>
      </c>
      <c r="H28" s="155"/>
      <c r="I28" s="174"/>
      <c r="J28" s="155"/>
      <c r="K28" s="176"/>
      <c r="L28" s="158"/>
      <c r="M28" s="156"/>
      <c r="N28" s="21" t="str">
        <f>IF(ISBLANK(D28),"",IF(AND(($E$4="OUI"),D28&gt;Variables!$B$4),"OUI","NON"))</f>
        <v/>
      </c>
    </row>
    <row r="29" spans="1:14" ht="22.5" customHeight="1" x14ac:dyDescent="0.25">
      <c r="A29" s="18"/>
      <c r="B29" s="166"/>
      <c r="C29" s="19"/>
      <c r="D29" s="20"/>
      <c r="E29" s="170"/>
      <c r="F29" s="171"/>
      <c r="G29" s="65" t="str">
        <f t="shared" si="0"/>
        <v/>
      </c>
      <c r="H29" s="155"/>
      <c r="I29" s="174"/>
      <c r="J29" s="155"/>
      <c r="K29" s="176"/>
      <c r="L29" s="158"/>
      <c r="M29" s="156"/>
      <c r="N29" s="21" t="str">
        <f>IF(ISBLANK(D29),"",IF(AND(($E$4="OUI"),D29&gt;Variables!$B$4),"OUI","NON"))</f>
        <v/>
      </c>
    </row>
    <row r="30" spans="1:14" ht="22.5" customHeight="1" x14ac:dyDescent="0.25">
      <c r="A30" s="18"/>
      <c r="B30" s="166"/>
      <c r="C30" s="19"/>
      <c r="D30" s="20"/>
      <c r="E30" s="170"/>
      <c r="F30" s="171"/>
      <c r="G30" s="65" t="str">
        <f t="shared" si="0"/>
        <v/>
      </c>
      <c r="H30" s="155"/>
      <c r="I30" s="174"/>
      <c r="J30" s="155"/>
      <c r="K30" s="176"/>
      <c r="L30" s="158"/>
      <c r="M30" s="156"/>
      <c r="N30" s="21" t="str">
        <f>IF(ISBLANK(D30),"",IF(AND(($E$4="OUI"),D30&gt;Variables!$B$4),"OUI","NON"))</f>
        <v/>
      </c>
    </row>
    <row r="31" spans="1:14" ht="22.5" customHeight="1" x14ac:dyDescent="0.25">
      <c r="A31" s="18"/>
      <c r="B31" s="166"/>
      <c r="C31" s="19"/>
      <c r="D31" s="20"/>
      <c r="E31" s="170"/>
      <c r="F31" s="171"/>
      <c r="G31" s="65" t="str">
        <f t="shared" si="0"/>
        <v/>
      </c>
      <c r="H31" s="155"/>
      <c r="I31" s="174"/>
      <c r="J31" s="155"/>
      <c r="K31" s="176"/>
      <c r="L31" s="158"/>
      <c r="M31" s="156"/>
      <c r="N31" s="21" t="str">
        <f>IF(ISBLANK(D31),"",IF(AND(($E$4="OUI"),D31&gt;Variables!$B$4),"OUI","NON"))</f>
        <v/>
      </c>
    </row>
    <row r="32" spans="1:14" ht="22.5" customHeight="1" x14ac:dyDescent="0.25">
      <c r="A32" s="18"/>
      <c r="B32" s="166"/>
      <c r="C32" s="19"/>
      <c r="D32" s="20"/>
      <c r="E32" s="170"/>
      <c r="F32" s="171"/>
      <c r="G32" s="65" t="str">
        <f t="shared" si="0"/>
        <v/>
      </c>
      <c r="H32" s="155"/>
      <c r="I32" s="174"/>
      <c r="J32" s="155"/>
      <c r="K32" s="176"/>
      <c r="L32" s="158"/>
      <c r="M32" s="156"/>
      <c r="N32" s="21" t="str">
        <f>IF(ISBLANK(D32),"",IF(AND(($E$4="OUI"),D32&gt;Variables!$B$4),"OUI","NON"))</f>
        <v/>
      </c>
    </row>
    <row r="33" spans="1:14" ht="22.5" customHeight="1" thickBot="1" x14ac:dyDescent="0.3">
      <c r="A33" s="22"/>
      <c r="B33" s="167"/>
      <c r="C33" s="23"/>
      <c r="D33" s="24"/>
      <c r="E33" s="172"/>
      <c r="F33" s="173"/>
      <c r="G33" s="66" t="str">
        <f t="shared" si="0"/>
        <v/>
      </c>
      <c r="H33" s="159"/>
      <c r="I33" s="175"/>
      <c r="J33" s="159"/>
      <c r="K33" s="177"/>
      <c r="L33" s="162"/>
      <c r="M33" s="160"/>
      <c r="N33" s="25" t="str">
        <f>IF(ISBLANK(D33),"",IF(AND(($E$4="OUI"),D33&gt;Variables!$B$4),"OUI","NON"))</f>
        <v/>
      </c>
    </row>
    <row r="34" spans="1:14" ht="22.5" customHeight="1" thickBot="1" x14ac:dyDescent="0.3">
      <c r="A34" s="299" t="s">
        <v>17</v>
      </c>
      <c r="B34" s="299"/>
      <c r="C34" s="299"/>
      <c r="D34" s="26">
        <f>SUM(D7:D33)</f>
        <v>0</v>
      </c>
      <c r="E34" s="27"/>
      <c r="F34" s="28"/>
      <c r="G34" s="29"/>
      <c r="H34" s="30"/>
      <c r="I34" s="30"/>
      <c r="J34" s="30"/>
      <c r="K34" s="30"/>
      <c r="L34" s="30"/>
      <c r="M34" s="30"/>
      <c r="N34" s="31"/>
    </row>
    <row r="35" spans="1:14" ht="20.100000000000001" customHeight="1" thickBot="1" x14ac:dyDescent="0.3">
      <c r="A35" s="17"/>
      <c r="B35" s="17"/>
      <c r="C35" s="17"/>
      <c r="D35" s="17"/>
      <c r="E35" s="17"/>
      <c r="F35" s="17"/>
      <c r="G35" s="31"/>
      <c r="H35" s="17"/>
      <c r="I35" s="17"/>
      <c r="J35" s="17"/>
      <c r="K35" s="17"/>
      <c r="L35" s="17"/>
      <c r="M35" s="17"/>
      <c r="N35" s="31"/>
    </row>
    <row r="36" spans="1:14" s="11" customFormat="1" ht="20.100000000000001" customHeight="1" thickBot="1" x14ac:dyDescent="0.3">
      <c r="A36" s="300" t="s">
        <v>28</v>
      </c>
      <c r="B36" s="301"/>
      <c r="C36" s="301"/>
      <c r="D36" s="301"/>
      <c r="E36" s="301"/>
      <c r="F36" s="301"/>
      <c r="G36" s="302"/>
      <c r="H36" s="307" t="s">
        <v>60</v>
      </c>
      <c r="I36" s="304"/>
      <c r="J36" s="307" t="s">
        <v>20</v>
      </c>
      <c r="K36" s="308"/>
      <c r="L36" s="303" t="s">
        <v>21</v>
      </c>
      <c r="M36" s="304"/>
      <c r="N36" s="305" t="s">
        <v>31</v>
      </c>
    </row>
    <row r="37" spans="1:14" ht="42" x14ac:dyDescent="0.25">
      <c r="A37" s="32" t="s">
        <v>12</v>
      </c>
      <c r="B37" s="36" t="s">
        <v>65</v>
      </c>
      <c r="C37" s="33" t="s">
        <v>13</v>
      </c>
      <c r="D37" s="33" t="s">
        <v>15</v>
      </c>
      <c r="E37" s="33" t="s">
        <v>29</v>
      </c>
      <c r="F37" s="33" t="s">
        <v>30</v>
      </c>
      <c r="G37" s="34" t="s">
        <v>59</v>
      </c>
      <c r="H37" s="32" t="s">
        <v>14</v>
      </c>
      <c r="I37" s="34" t="s">
        <v>22</v>
      </c>
      <c r="J37" s="32" t="s">
        <v>14</v>
      </c>
      <c r="K37" s="35" t="s">
        <v>22</v>
      </c>
      <c r="L37" s="36" t="s">
        <v>14</v>
      </c>
      <c r="M37" s="34" t="s">
        <v>22</v>
      </c>
      <c r="N37" s="306"/>
    </row>
    <row r="38" spans="1:14" ht="22.35" customHeight="1" x14ac:dyDescent="0.25">
      <c r="A38" s="18"/>
      <c r="B38" s="166"/>
      <c r="C38" s="19"/>
      <c r="D38" s="20"/>
      <c r="E38" s="37"/>
      <c r="F38" s="164">
        <f>IF(ISBLANK(E38),D38,D38*E38)</f>
        <v>0</v>
      </c>
      <c r="G38" s="67" t="str">
        <f>IF(ISBLANK(D38),"",(IF(F38&lt;Variables!$C$2,"1",(IF(F38&gt;Variables!$D$2,3,2)))))</f>
        <v/>
      </c>
      <c r="H38" s="155"/>
      <c r="I38" s="156"/>
      <c r="J38" s="155"/>
      <c r="K38" s="157"/>
      <c r="L38" s="158"/>
      <c r="M38" s="156"/>
      <c r="N38" s="21" t="str">
        <f>IF(ISBLANK(D38),"",IF(AND(($E$4="OUI"),D38&gt;Variables!$B$4),"OUI","NON"))</f>
        <v/>
      </c>
    </row>
    <row r="39" spans="1:14" ht="22.35" customHeight="1" x14ac:dyDescent="0.25">
      <c r="A39" s="18"/>
      <c r="B39" s="166"/>
      <c r="C39" s="19"/>
      <c r="D39" s="20"/>
      <c r="E39" s="37"/>
      <c r="F39" s="164">
        <f t="shared" ref="F39:F67" si="1">IF(ISBLANK(E39),D39,D39*E39)</f>
        <v>0</v>
      </c>
      <c r="G39" s="67" t="str">
        <f>IF(ISBLANK(D39),"",(IF(F39&lt;Variables!$C$2,"1",(IF(F39&gt;Variables!$D$2,3,2)))))</f>
        <v/>
      </c>
      <c r="H39" s="155"/>
      <c r="I39" s="156"/>
      <c r="J39" s="155"/>
      <c r="K39" s="157"/>
      <c r="L39" s="158"/>
      <c r="M39" s="156"/>
      <c r="N39" s="21" t="str">
        <f>IF(ISBLANK(D39),"",IF(AND(($E$4="OUI"),D39&gt;Variables!$B$4),"OUI","NON"))</f>
        <v/>
      </c>
    </row>
    <row r="40" spans="1:14" ht="22.35" customHeight="1" x14ac:dyDescent="0.25">
      <c r="A40" s="18"/>
      <c r="B40" s="166"/>
      <c r="C40" s="19"/>
      <c r="D40" s="20"/>
      <c r="E40" s="37"/>
      <c r="F40" s="164">
        <f t="shared" si="1"/>
        <v>0</v>
      </c>
      <c r="G40" s="67" t="str">
        <f>IF(ISBLANK(D40),"",(IF(F40&lt;Variables!$C$2,"1",(IF(F40&gt;Variables!$D$2,3,2)))))</f>
        <v/>
      </c>
      <c r="H40" s="155"/>
      <c r="I40" s="156"/>
      <c r="J40" s="155"/>
      <c r="K40" s="157"/>
      <c r="L40" s="158"/>
      <c r="M40" s="156"/>
      <c r="N40" s="21" t="str">
        <f>IF(ISBLANK(D40),"",IF(AND(($E$4="OUI"),D40&gt;Variables!$B$4),"OUI","NON"))</f>
        <v/>
      </c>
    </row>
    <row r="41" spans="1:14" ht="22.35" customHeight="1" x14ac:dyDescent="0.25">
      <c r="A41" s="18"/>
      <c r="B41" s="166"/>
      <c r="C41" s="19"/>
      <c r="D41" s="20"/>
      <c r="E41" s="37"/>
      <c r="F41" s="164">
        <f t="shared" si="1"/>
        <v>0</v>
      </c>
      <c r="G41" s="67" t="str">
        <f>IF(ISBLANK(D41),"",(IF(F41&lt;Variables!$C$2,"1",(IF(F41&gt;Variables!$D$2,3,2)))))</f>
        <v/>
      </c>
      <c r="H41" s="155"/>
      <c r="I41" s="156"/>
      <c r="J41" s="155"/>
      <c r="K41" s="157"/>
      <c r="L41" s="158"/>
      <c r="M41" s="156"/>
      <c r="N41" s="21" t="str">
        <f>IF(ISBLANK(D41),"",IF(AND(($E$4="OUI"),D41&gt;Variables!$B$4),"OUI","NON"))</f>
        <v/>
      </c>
    </row>
    <row r="42" spans="1:14" ht="22.35" customHeight="1" x14ac:dyDescent="0.25">
      <c r="A42" s="18"/>
      <c r="B42" s="166"/>
      <c r="C42" s="19"/>
      <c r="D42" s="20"/>
      <c r="E42" s="37"/>
      <c r="F42" s="164">
        <f t="shared" si="1"/>
        <v>0</v>
      </c>
      <c r="G42" s="67" t="str">
        <f>IF(ISBLANK(D42),"",(IF(F42&lt;Variables!$C$2,"1",(IF(F42&gt;Variables!$D$2,3,2)))))</f>
        <v/>
      </c>
      <c r="H42" s="155"/>
      <c r="I42" s="156"/>
      <c r="J42" s="155"/>
      <c r="K42" s="157"/>
      <c r="L42" s="158"/>
      <c r="M42" s="156"/>
      <c r="N42" s="21" t="str">
        <f>IF(ISBLANK(D42),"",IF(AND(($E$4="OUI"),D42&gt;Variables!$B$4),"OUI","NON"))</f>
        <v/>
      </c>
    </row>
    <row r="43" spans="1:14" ht="22.35" customHeight="1" x14ac:dyDescent="0.25">
      <c r="A43" s="18"/>
      <c r="B43" s="166"/>
      <c r="C43" s="19"/>
      <c r="D43" s="20"/>
      <c r="E43" s="37"/>
      <c r="F43" s="164">
        <f t="shared" si="1"/>
        <v>0</v>
      </c>
      <c r="G43" s="67" t="str">
        <f>IF(ISBLANK(D43),"",(IF(F43&lt;Variables!$C$2,"1",(IF(F43&gt;Variables!$D$2,3,2)))))</f>
        <v/>
      </c>
      <c r="H43" s="155"/>
      <c r="I43" s="156"/>
      <c r="J43" s="155"/>
      <c r="K43" s="157"/>
      <c r="L43" s="158"/>
      <c r="M43" s="156"/>
      <c r="N43" s="21" t="str">
        <f>IF(ISBLANK(D43),"",IF(AND(($E$4="OUI"),D43&gt;Variables!$B$4),"OUI","NON"))</f>
        <v/>
      </c>
    </row>
    <row r="44" spans="1:14" ht="22.35" customHeight="1" x14ac:dyDescent="0.25">
      <c r="A44" s="18"/>
      <c r="B44" s="166"/>
      <c r="C44" s="19"/>
      <c r="D44" s="20"/>
      <c r="E44" s="37"/>
      <c r="F44" s="164">
        <f t="shared" si="1"/>
        <v>0</v>
      </c>
      <c r="G44" s="67" t="str">
        <f>IF(ISBLANK(D44),"",(IF(F44&lt;Variables!$C$2,"1",(IF(F44&gt;Variables!$D$2,3,2)))))</f>
        <v/>
      </c>
      <c r="H44" s="155"/>
      <c r="I44" s="156"/>
      <c r="J44" s="155"/>
      <c r="K44" s="157"/>
      <c r="L44" s="158"/>
      <c r="M44" s="156"/>
      <c r="N44" s="21" t="str">
        <f>IF(ISBLANK(D44),"",IF(AND(($E$4="OUI"),D44&gt;Variables!$B$4),"OUI","NON"))</f>
        <v/>
      </c>
    </row>
    <row r="45" spans="1:14" ht="22.35" customHeight="1" x14ac:dyDescent="0.25">
      <c r="A45" s="18"/>
      <c r="B45" s="166"/>
      <c r="C45" s="19"/>
      <c r="D45" s="20"/>
      <c r="E45" s="37"/>
      <c r="F45" s="164">
        <f t="shared" si="1"/>
        <v>0</v>
      </c>
      <c r="G45" s="67" t="str">
        <f>IF(ISBLANK(D45),"",(IF(F45&lt;Variables!$C$2,"1",(IF(F45&gt;Variables!$D$2,3,2)))))</f>
        <v/>
      </c>
      <c r="H45" s="155"/>
      <c r="I45" s="156"/>
      <c r="J45" s="155"/>
      <c r="K45" s="157"/>
      <c r="L45" s="158"/>
      <c r="M45" s="156"/>
      <c r="N45" s="21" t="str">
        <f>IF(ISBLANK(D45),"",IF(AND(($E$4="OUI"),D45&gt;Variables!$B$4),"OUI","NON"))</f>
        <v/>
      </c>
    </row>
    <row r="46" spans="1:14" ht="22.35" customHeight="1" x14ac:dyDescent="0.25">
      <c r="A46" s="18"/>
      <c r="B46" s="166"/>
      <c r="C46" s="19"/>
      <c r="D46" s="20"/>
      <c r="E46" s="37"/>
      <c r="F46" s="164">
        <f t="shared" si="1"/>
        <v>0</v>
      </c>
      <c r="G46" s="67" t="str">
        <f>IF(ISBLANK(D46),"",(IF(F46&lt;Variables!$C$2,"1",(IF(F46&gt;Variables!$D$2,3,2)))))</f>
        <v/>
      </c>
      <c r="H46" s="155"/>
      <c r="I46" s="156"/>
      <c r="J46" s="155"/>
      <c r="K46" s="157"/>
      <c r="L46" s="158"/>
      <c r="M46" s="156"/>
      <c r="N46" s="21" t="str">
        <f>IF(ISBLANK(D46),"",IF(AND(($E$4="OUI"),D46&gt;Variables!$B$4),"OUI","NON"))</f>
        <v/>
      </c>
    </row>
    <row r="47" spans="1:14" ht="22.35" customHeight="1" x14ac:dyDescent="0.25">
      <c r="A47" s="18"/>
      <c r="B47" s="166"/>
      <c r="C47" s="19"/>
      <c r="D47" s="20"/>
      <c r="E47" s="37"/>
      <c r="F47" s="164">
        <f t="shared" si="1"/>
        <v>0</v>
      </c>
      <c r="G47" s="67" t="str">
        <f>IF(ISBLANK(D47),"",(IF(F47&lt;Variables!$C$2,"1",(IF(F47&gt;Variables!$D$2,3,2)))))</f>
        <v/>
      </c>
      <c r="H47" s="155"/>
      <c r="I47" s="156"/>
      <c r="J47" s="155"/>
      <c r="K47" s="157"/>
      <c r="L47" s="158"/>
      <c r="M47" s="156"/>
      <c r="N47" s="21" t="str">
        <f>IF(ISBLANK(D47),"",IF(AND(($E$4="OUI"),D47&gt;Variables!$B$4),"OUI","NON"))</f>
        <v/>
      </c>
    </row>
    <row r="48" spans="1:14" ht="22.35" customHeight="1" x14ac:dyDescent="0.25">
      <c r="A48" s="18"/>
      <c r="B48" s="166"/>
      <c r="C48" s="19"/>
      <c r="D48" s="20"/>
      <c r="E48" s="37"/>
      <c r="F48" s="164">
        <f t="shared" si="1"/>
        <v>0</v>
      </c>
      <c r="G48" s="67" t="str">
        <f>IF(ISBLANK(D48),"",(IF(F48&lt;Variables!$C$2,"1",(IF(F48&gt;Variables!$D$2,3,2)))))</f>
        <v/>
      </c>
      <c r="H48" s="155"/>
      <c r="I48" s="156"/>
      <c r="J48" s="155"/>
      <c r="K48" s="157"/>
      <c r="L48" s="158"/>
      <c r="M48" s="156"/>
      <c r="N48" s="21" t="str">
        <f>IF(ISBLANK(D48),"",IF(AND(($E$4="OUI"),D48&gt;Variables!$B$4),"OUI","NON"))</f>
        <v/>
      </c>
    </row>
    <row r="49" spans="1:14" ht="22.35" customHeight="1" x14ac:dyDescent="0.25">
      <c r="A49" s="18"/>
      <c r="B49" s="166"/>
      <c r="C49" s="19"/>
      <c r="D49" s="20"/>
      <c r="E49" s="37"/>
      <c r="F49" s="164">
        <f t="shared" si="1"/>
        <v>0</v>
      </c>
      <c r="G49" s="67" t="str">
        <f>IF(ISBLANK(D49),"",(IF(F49&lt;Variables!$C$2,"1",(IF(F49&gt;Variables!$D$2,3,2)))))</f>
        <v/>
      </c>
      <c r="H49" s="155"/>
      <c r="I49" s="156"/>
      <c r="J49" s="155"/>
      <c r="K49" s="157"/>
      <c r="L49" s="158"/>
      <c r="M49" s="156"/>
      <c r="N49" s="21" t="str">
        <f>IF(ISBLANK(D49),"",IF(AND(($E$4="OUI"),D49&gt;Variables!$B$4),"OUI","NON"))</f>
        <v/>
      </c>
    </row>
    <row r="50" spans="1:14" ht="22.35" customHeight="1" x14ac:dyDescent="0.25">
      <c r="A50" s="18"/>
      <c r="B50" s="166"/>
      <c r="C50" s="19"/>
      <c r="D50" s="20"/>
      <c r="E50" s="37"/>
      <c r="F50" s="164">
        <f t="shared" si="1"/>
        <v>0</v>
      </c>
      <c r="G50" s="67" t="str">
        <f>IF(ISBLANK(D50),"",(IF(F50&lt;Variables!$C$2,"1",(IF(F50&gt;Variables!$D$2,3,2)))))</f>
        <v/>
      </c>
      <c r="H50" s="155"/>
      <c r="I50" s="156"/>
      <c r="J50" s="155"/>
      <c r="K50" s="157"/>
      <c r="L50" s="158"/>
      <c r="M50" s="156"/>
      <c r="N50" s="21" t="str">
        <f>IF(ISBLANK(D50),"",IF(AND(($E$4="OUI"),D50&gt;Variables!$B$4),"OUI","NON"))</f>
        <v/>
      </c>
    </row>
    <row r="51" spans="1:14" ht="22.35" customHeight="1" x14ac:dyDescent="0.25">
      <c r="A51" s="18"/>
      <c r="B51" s="166"/>
      <c r="C51" s="19"/>
      <c r="D51" s="20"/>
      <c r="E51" s="37"/>
      <c r="F51" s="164">
        <f t="shared" si="1"/>
        <v>0</v>
      </c>
      <c r="G51" s="67" t="str">
        <f>IF(ISBLANK(D51),"",(IF(F51&lt;Variables!$C$2,"1",(IF(F51&gt;Variables!$D$2,3,2)))))</f>
        <v/>
      </c>
      <c r="H51" s="155"/>
      <c r="I51" s="156"/>
      <c r="J51" s="155"/>
      <c r="K51" s="157"/>
      <c r="L51" s="158"/>
      <c r="M51" s="156"/>
      <c r="N51" s="21" t="str">
        <f>IF(ISBLANK(D51),"",IF(AND(($E$4="OUI"),D51&gt;Variables!$B$4),"OUI","NON"))</f>
        <v/>
      </c>
    </row>
    <row r="52" spans="1:14" ht="22.35" customHeight="1" x14ac:dyDescent="0.25">
      <c r="A52" s="18"/>
      <c r="B52" s="166"/>
      <c r="C52" s="19"/>
      <c r="D52" s="20"/>
      <c r="E52" s="37"/>
      <c r="F52" s="164">
        <f t="shared" si="1"/>
        <v>0</v>
      </c>
      <c r="G52" s="67" t="str">
        <f>IF(ISBLANK(D52),"",(IF(F52&lt;Variables!$C$2,"1",(IF(F52&gt;Variables!$D$2,3,2)))))</f>
        <v/>
      </c>
      <c r="H52" s="155"/>
      <c r="I52" s="156"/>
      <c r="J52" s="155"/>
      <c r="K52" s="157"/>
      <c r="L52" s="158"/>
      <c r="M52" s="156"/>
      <c r="N52" s="21" t="str">
        <f>IF(ISBLANK(D52),"",IF(AND(($E$4="OUI"),D52&gt;Variables!$B$4),"OUI","NON"))</f>
        <v/>
      </c>
    </row>
    <row r="53" spans="1:14" ht="22.35" customHeight="1" x14ac:dyDescent="0.25">
      <c r="A53" s="18"/>
      <c r="B53" s="166"/>
      <c r="C53" s="19"/>
      <c r="D53" s="20"/>
      <c r="E53" s="37"/>
      <c r="F53" s="164">
        <f t="shared" si="1"/>
        <v>0</v>
      </c>
      <c r="G53" s="67" t="str">
        <f>IF(ISBLANK(D53),"",(IF(F53&lt;Variables!$C$2,"1",(IF(F53&gt;Variables!$D$2,3,2)))))</f>
        <v/>
      </c>
      <c r="H53" s="155"/>
      <c r="I53" s="156"/>
      <c r="J53" s="155"/>
      <c r="K53" s="157"/>
      <c r="L53" s="158"/>
      <c r="M53" s="156"/>
      <c r="N53" s="21" t="str">
        <f>IF(ISBLANK(D53),"",IF(AND(($E$4="OUI"),D53&gt;Variables!$B$4),"OUI","NON"))</f>
        <v/>
      </c>
    </row>
    <row r="54" spans="1:14" ht="22.35" customHeight="1" x14ac:dyDescent="0.25">
      <c r="A54" s="18"/>
      <c r="B54" s="166"/>
      <c r="C54" s="19"/>
      <c r="D54" s="20"/>
      <c r="E54" s="37"/>
      <c r="F54" s="164">
        <f t="shared" si="1"/>
        <v>0</v>
      </c>
      <c r="G54" s="67" t="str">
        <f>IF(ISBLANK(D54),"",(IF(F54&lt;Variables!$C$2,"1",(IF(F54&gt;Variables!$D$2,3,2)))))</f>
        <v/>
      </c>
      <c r="H54" s="155"/>
      <c r="I54" s="156"/>
      <c r="J54" s="155"/>
      <c r="K54" s="157"/>
      <c r="L54" s="158"/>
      <c r="M54" s="156"/>
      <c r="N54" s="21" t="str">
        <f>IF(ISBLANK(D54),"",IF(AND(($E$4="OUI"),D54&gt;Variables!$B$4),"OUI","NON"))</f>
        <v/>
      </c>
    </row>
    <row r="55" spans="1:14" ht="22.35" customHeight="1" x14ac:dyDescent="0.25">
      <c r="A55" s="18"/>
      <c r="B55" s="166"/>
      <c r="C55" s="19"/>
      <c r="D55" s="20"/>
      <c r="E55" s="37"/>
      <c r="F55" s="164">
        <f t="shared" si="1"/>
        <v>0</v>
      </c>
      <c r="G55" s="67" t="str">
        <f>IF(ISBLANK(D55),"",(IF(F55&lt;Variables!$C$2,"1",(IF(F55&gt;Variables!$D$2,3,2)))))</f>
        <v/>
      </c>
      <c r="H55" s="155"/>
      <c r="I55" s="156"/>
      <c r="J55" s="155"/>
      <c r="K55" s="157"/>
      <c r="L55" s="158"/>
      <c r="M55" s="156"/>
      <c r="N55" s="21" t="str">
        <f>IF(ISBLANK(D55),"",IF(AND(($E$4="OUI"),D55&gt;Variables!$B$4),"OUI","NON"))</f>
        <v/>
      </c>
    </row>
    <row r="56" spans="1:14" ht="22.35" customHeight="1" x14ac:dyDescent="0.25">
      <c r="A56" s="18"/>
      <c r="B56" s="166"/>
      <c r="C56" s="19"/>
      <c r="D56" s="20"/>
      <c r="E56" s="37"/>
      <c r="F56" s="164">
        <f t="shared" si="1"/>
        <v>0</v>
      </c>
      <c r="G56" s="67" t="str">
        <f>IF(ISBLANK(D56),"",(IF(F56&lt;Variables!$C$2,"1",(IF(F56&gt;Variables!$D$2,3,2)))))</f>
        <v/>
      </c>
      <c r="H56" s="155"/>
      <c r="I56" s="156"/>
      <c r="J56" s="155"/>
      <c r="K56" s="157"/>
      <c r="L56" s="158"/>
      <c r="M56" s="156"/>
      <c r="N56" s="21" t="str">
        <f>IF(ISBLANK(D56),"",IF(AND(($E$4="OUI"),D56&gt;Variables!$B$4),"OUI","NON"))</f>
        <v/>
      </c>
    </row>
    <row r="57" spans="1:14" ht="22.35" customHeight="1" x14ac:dyDescent="0.25">
      <c r="A57" s="18"/>
      <c r="B57" s="166"/>
      <c r="C57" s="19"/>
      <c r="D57" s="20"/>
      <c r="E57" s="37"/>
      <c r="F57" s="164">
        <f t="shared" si="1"/>
        <v>0</v>
      </c>
      <c r="G57" s="67" t="str">
        <f>IF(ISBLANK(D57),"",(IF(F57&lt;Variables!$C$2,"1",(IF(F57&gt;Variables!$D$2,3,2)))))</f>
        <v/>
      </c>
      <c r="H57" s="155"/>
      <c r="I57" s="156"/>
      <c r="J57" s="155"/>
      <c r="K57" s="157"/>
      <c r="L57" s="158"/>
      <c r="M57" s="156"/>
      <c r="N57" s="21" t="str">
        <f>IF(ISBLANK(D57),"",IF(AND(($E$4="OUI"),D57&gt;Variables!$B$4),"OUI","NON"))</f>
        <v/>
      </c>
    </row>
    <row r="58" spans="1:14" ht="22.35" customHeight="1" x14ac:dyDescent="0.25">
      <c r="A58" s="18"/>
      <c r="B58" s="166"/>
      <c r="C58" s="19"/>
      <c r="D58" s="20"/>
      <c r="E58" s="37"/>
      <c r="F58" s="164">
        <f t="shared" si="1"/>
        <v>0</v>
      </c>
      <c r="G58" s="67"/>
      <c r="H58" s="155"/>
      <c r="I58" s="156"/>
      <c r="J58" s="155"/>
      <c r="K58" s="157"/>
      <c r="L58" s="158"/>
      <c r="M58" s="156"/>
      <c r="N58" s="21" t="str">
        <f>IF(ISBLANK(D58),"",IF(AND(($E$4="OUI"),D58&gt;Variables!$B$4),"OUI","NON"))</f>
        <v/>
      </c>
    </row>
    <row r="59" spans="1:14" ht="22.35" customHeight="1" x14ac:dyDescent="0.25">
      <c r="A59" s="18"/>
      <c r="B59" s="166"/>
      <c r="C59" s="19"/>
      <c r="D59" s="20"/>
      <c r="E59" s="37"/>
      <c r="F59" s="164">
        <f t="shared" si="1"/>
        <v>0</v>
      </c>
      <c r="G59" s="67"/>
      <c r="H59" s="155"/>
      <c r="I59" s="156"/>
      <c r="J59" s="155"/>
      <c r="K59" s="157"/>
      <c r="L59" s="158"/>
      <c r="M59" s="156"/>
      <c r="N59" s="21" t="str">
        <f>IF(ISBLANK(D59),"",IF(AND(($E$4="OUI"),D59&gt;Variables!$B$4),"OUI","NON"))</f>
        <v/>
      </c>
    </row>
    <row r="60" spans="1:14" ht="22.35" customHeight="1" x14ac:dyDescent="0.25">
      <c r="A60" s="18"/>
      <c r="B60" s="166"/>
      <c r="C60" s="19"/>
      <c r="D60" s="20"/>
      <c r="E60" s="37"/>
      <c r="F60" s="164">
        <f t="shared" si="1"/>
        <v>0</v>
      </c>
      <c r="G60" s="67"/>
      <c r="H60" s="155"/>
      <c r="I60" s="156"/>
      <c r="J60" s="155"/>
      <c r="K60" s="157"/>
      <c r="L60" s="158"/>
      <c r="M60" s="156"/>
      <c r="N60" s="21" t="str">
        <f>IF(ISBLANK(D60),"",IF(AND(($E$4="OUI"),D60&gt;Variables!$B$4),"OUI","NON"))</f>
        <v/>
      </c>
    </row>
    <row r="61" spans="1:14" ht="22.35" customHeight="1" x14ac:dyDescent="0.25">
      <c r="A61" s="18"/>
      <c r="B61" s="166"/>
      <c r="C61" s="19"/>
      <c r="D61" s="20"/>
      <c r="E61" s="37"/>
      <c r="F61" s="164">
        <f t="shared" si="1"/>
        <v>0</v>
      </c>
      <c r="G61" s="67"/>
      <c r="H61" s="155"/>
      <c r="I61" s="156"/>
      <c r="J61" s="155"/>
      <c r="K61" s="157"/>
      <c r="L61" s="158"/>
      <c r="M61" s="156"/>
      <c r="N61" s="21" t="str">
        <f>IF(ISBLANK(D61),"",IF(AND(($E$4="OUI"),D61&gt;Variables!$B$4),"OUI","NON"))</f>
        <v/>
      </c>
    </row>
    <row r="62" spans="1:14" ht="22.35" customHeight="1" x14ac:dyDescent="0.25">
      <c r="A62" s="18"/>
      <c r="B62" s="166"/>
      <c r="C62" s="19"/>
      <c r="D62" s="20"/>
      <c r="E62" s="37"/>
      <c r="F62" s="164">
        <f t="shared" si="1"/>
        <v>0</v>
      </c>
      <c r="G62" s="67"/>
      <c r="H62" s="155"/>
      <c r="I62" s="156"/>
      <c r="J62" s="155"/>
      <c r="K62" s="157"/>
      <c r="L62" s="158"/>
      <c r="M62" s="156"/>
      <c r="N62" s="21" t="str">
        <f>IF(ISBLANK(D62),"",IF(AND(($E$4="OUI"),D62&gt;Variables!$B$4),"OUI","NON"))</f>
        <v/>
      </c>
    </row>
    <row r="63" spans="1:14" ht="22.35" customHeight="1" x14ac:dyDescent="0.25">
      <c r="A63" s="18"/>
      <c r="B63" s="166"/>
      <c r="C63" s="19"/>
      <c r="D63" s="20"/>
      <c r="E63" s="37"/>
      <c r="F63" s="164">
        <f t="shared" si="1"/>
        <v>0</v>
      </c>
      <c r="G63" s="67"/>
      <c r="H63" s="155"/>
      <c r="I63" s="156"/>
      <c r="J63" s="155"/>
      <c r="K63" s="157"/>
      <c r="L63" s="158"/>
      <c r="M63" s="156"/>
      <c r="N63" s="21" t="str">
        <f>IF(ISBLANK(D63),"",IF(AND(($E$4="OUI"),D63&gt;Variables!$B$4),"OUI","NON"))</f>
        <v/>
      </c>
    </row>
    <row r="64" spans="1:14" ht="22.35" customHeight="1" x14ac:dyDescent="0.25">
      <c r="A64" s="18"/>
      <c r="B64" s="166"/>
      <c r="C64" s="19"/>
      <c r="D64" s="20"/>
      <c r="E64" s="37"/>
      <c r="F64" s="164">
        <f t="shared" si="1"/>
        <v>0</v>
      </c>
      <c r="G64" s="67"/>
      <c r="H64" s="155"/>
      <c r="I64" s="156"/>
      <c r="J64" s="155"/>
      <c r="K64" s="157"/>
      <c r="L64" s="158"/>
      <c r="M64" s="156"/>
      <c r="N64" s="21" t="str">
        <f>IF(ISBLANK(D64),"",IF(AND(($E$4="OUI"),D64&gt;Variables!$B$4),"OUI","NON"))</f>
        <v/>
      </c>
    </row>
    <row r="65" spans="1:14" ht="22.35" customHeight="1" x14ac:dyDescent="0.25">
      <c r="A65" s="18"/>
      <c r="B65" s="166"/>
      <c r="C65" s="19"/>
      <c r="D65" s="20"/>
      <c r="E65" s="37"/>
      <c r="F65" s="164">
        <f t="shared" si="1"/>
        <v>0</v>
      </c>
      <c r="G65" s="67" t="str">
        <f>IF(ISBLANK(D65),"",(IF(F65&lt;Variables!$C$2,"1",(IF(F65&gt;Variables!$D$2,3,2)))))</f>
        <v/>
      </c>
      <c r="H65" s="155"/>
      <c r="I65" s="156"/>
      <c r="J65" s="155"/>
      <c r="K65" s="157"/>
      <c r="L65" s="158"/>
      <c r="M65" s="156"/>
      <c r="N65" s="21" t="str">
        <f>IF(ISBLANK(D65),"",IF(AND(($E$4="OUI"),D65&gt;Variables!$B$4),"OUI","NON"))</f>
        <v/>
      </c>
    </row>
    <row r="66" spans="1:14" ht="22.35" customHeight="1" x14ac:dyDescent="0.25">
      <c r="A66" s="18"/>
      <c r="B66" s="166"/>
      <c r="C66" s="19"/>
      <c r="D66" s="20"/>
      <c r="E66" s="37"/>
      <c r="F66" s="164">
        <f t="shared" si="1"/>
        <v>0</v>
      </c>
      <c r="G66" s="67" t="str">
        <f>IF(ISBLANK(D66),"",(IF(F66&lt;Variables!$C$2,"1",(IF(F66&gt;Variables!$D$2,3,2)))))</f>
        <v/>
      </c>
      <c r="H66" s="155"/>
      <c r="I66" s="156"/>
      <c r="J66" s="155"/>
      <c r="K66" s="157"/>
      <c r="L66" s="158"/>
      <c r="M66" s="156"/>
      <c r="N66" s="21" t="str">
        <f>IF(ISBLANK(D66),"",IF(AND(($E$4="OUI"),D66&gt;Variables!$B$4),"OUI","NON"))</f>
        <v/>
      </c>
    </row>
    <row r="67" spans="1:14" ht="22.35" customHeight="1" thickBot="1" x14ac:dyDescent="0.3">
      <c r="A67" s="22"/>
      <c r="B67" s="167"/>
      <c r="C67" s="23"/>
      <c r="D67" s="24"/>
      <c r="E67" s="38"/>
      <c r="F67" s="165">
        <f t="shared" si="1"/>
        <v>0</v>
      </c>
      <c r="G67" s="154" t="str">
        <f>IF(ISBLANK(D67),"",(IF(F67&lt;Variables!$C$2,"1",(IF(F67&gt;Variables!$D$2,3,2)))))</f>
        <v/>
      </c>
      <c r="H67" s="159"/>
      <c r="I67" s="160"/>
      <c r="J67" s="159"/>
      <c r="K67" s="161"/>
      <c r="L67" s="162"/>
      <c r="M67" s="160"/>
      <c r="N67" s="25" t="str">
        <f>IF(ISBLANK(D67),"",IF(AND(($E$4="OUI"),D67&gt;Variables!$B$4),"OUI","NON"))</f>
        <v/>
      </c>
    </row>
    <row r="68" spans="1:14" ht="22.35" customHeight="1" thickBot="1" x14ac:dyDescent="0.3">
      <c r="A68" s="299" t="s">
        <v>17</v>
      </c>
      <c r="B68" s="299"/>
      <c r="C68" s="299"/>
      <c r="D68" s="26">
        <f>SUM(D38:D67)</f>
        <v>0</v>
      </c>
      <c r="E68" s="27"/>
      <c r="F68" s="153">
        <f>SUM(F38:F67)</f>
        <v>0</v>
      </c>
      <c r="G68" s="29"/>
      <c r="H68" s="30"/>
      <c r="I68" s="30"/>
      <c r="J68" s="30"/>
      <c r="K68" s="30"/>
      <c r="L68" s="30"/>
      <c r="M68" s="30"/>
      <c r="N68" s="17"/>
    </row>
  </sheetData>
  <sheetProtection algorithmName="SHA-512" hashValue="yHcN0tpscoKnfQ3s7NFhVmKe38s7bRaxCnTN2dbVwehaJsxXvsKrnpqkFThhNX8pCwAqr5qqqTLHP6JEUub4Dg==" saltValue="BpIn65OlpumW3RZD0CGzNQ==" spinCount="100000" sheet="1" insertRows="0" insertHyperlinks="0" selectLockedCells="1"/>
  <mergeCells count="16">
    <mergeCell ref="B2:N2"/>
    <mergeCell ref="B3:N3"/>
    <mergeCell ref="A1:N1"/>
    <mergeCell ref="A4:D4"/>
    <mergeCell ref="A68:C68"/>
    <mergeCell ref="A5:G5"/>
    <mergeCell ref="A36:G36"/>
    <mergeCell ref="L5:M5"/>
    <mergeCell ref="N5:N6"/>
    <mergeCell ref="N36:N37"/>
    <mergeCell ref="A34:C34"/>
    <mergeCell ref="H36:I36"/>
    <mergeCell ref="J36:K36"/>
    <mergeCell ref="L36:M36"/>
    <mergeCell ref="H5:I5"/>
    <mergeCell ref="J5:K5"/>
  </mergeCells>
  <conditionalFormatting sqref="N4:N1048576">
    <cfRule type="cellIs" dxfId="13" priority="2" operator="equal">
      <formula>"OUI"</formula>
    </cfRule>
  </conditionalFormatting>
  <conditionalFormatting sqref="B2:N3">
    <cfRule type="containsBlanks" dxfId="12" priority="1">
      <formula>LEN(TRIM(B2))=0</formula>
    </cfRule>
  </conditionalFormatting>
  <dataValidations count="11">
    <dataValidation allowBlank="1" showInputMessage="1" showErrorMessage="1" errorTitle="ATTENTION" error="Vous devez écrire &quot;Oui&quot; si vous joignez les justificatifs demandés. Vous devez laisser la case vide dans le cas contraire." prompt="Ecrire &quot;Oui&quot; si vous avez joint un justificatif." sqref="C69:E1048576 C37:E37 C35:E35 C6:D6"/>
    <dataValidation type="list" allowBlank="1" showInputMessage="1" showErrorMessage="1" errorTitle="ATTENTION" error="Vous devez écrire &quot;Oui&quot; si vous joignez les justificatifs demandés. Vous devez laisser la case vide dans le cas contraire." prompt="Ecrire &quot;Oui&quot; si vous avez joint un justificatif." sqref="C38:C67 C7:C33">
      <formula1>"Oui"</formula1>
    </dataValidation>
    <dataValidation type="list" allowBlank="1" showInputMessage="1" showErrorMessage="1" prompt="Sélectionnez &quot;oui&quot; ou &quot;non&quot; à l'aide du menu déroulant." sqref="E4">
      <formula1>"OUI,NON"</formula1>
    </dataValidation>
    <dataValidation type="list" allowBlank="1" showInputMessage="1" showErrorMessage="1" errorTitle="ATTENTION" error="Vous devez écrire &quot;Oui&quot; si vous joignez les justificatifs demandés. Vous devez laisser la case vide dans le cas contraire." prompt="Choisissez &quot;OUI&quot; ou &quot;NON&quot; dans la liste déroulante pour indiquer si vous êtes soumis au droit de la commande publique pour cette opération." sqref="E4">
      <formula1>"OUI,NON"</formula1>
    </dataValidation>
    <dataValidation allowBlank="1" showInputMessage="1" showErrorMessage="1" promptTitle="INFORMATION" prompt="Indiquez le taux de proratisation qui s'applique sur le devis concerné." sqref="E38:E67"/>
    <dataValidation allowBlank="1" showInputMessage="1" showErrorMessage="1" prompt="Indique le nombre de justificatifs que vous devez produire pour compléter votre demande._x000a_Les justificatifs peuvent être des devis (non signés), des factures d'achats similaires lors d'une précédente opération, des captures d'écrans de panier d'achats, etc" sqref="G7:G33"/>
    <dataValidation allowBlank="1" showInputMessage="1" showErrorMessage="1" prompt="Précisez le type et le numéro du justificatif que vous fournissez afin de permettre au service instructeur d'identifier les pièces jointes à votre demande d'aide." sqref="H7:H33 L38:L67 L7:L33 H38:H67 J38:J67 J7:J33"/>
    <dataValidation allowBlank="1" showInputMessage="1" showErrorMessage="1" prompt="Indique si le devis concerné est susceptible de devoir justifier d'un marché public, auquel cas il conviendrait de remplir l'annexe concernée." sqref="N7:N33 N38:N67"/>
    <dataValidation allowBlank="1" showInputMessage="1" showErrorMessage="1" prompt="Indiquez le montant total du devis concerné par la dépense._x000a__x000a_Attention : veuillez à indiquer le montant HT ou net qui apparaît sur vos justificatifs." sqref="D38:D67 D7:D33"/>
    <dataValidation allowBlank="1" showInputMessage="1" showErrorMessage="1" errorTitle="ATTENTION" error="Vous devez écrire &quot;Oui&quot; si vous joignez les justificatifs demandés. Vous devez laisser la case vide dans le cas contraire." promptTitle="INFORMATION" prompt="Indiquez le nom du demandeur de l'aide :_x000a_- Nom/prénom pour les personnes physiques_x000a_- Nom de la structure pour les personnes morales" sqref="B2:N2"/>
    <dataValidation allowBlank="1" showInputMessage="1" showErrorMessage="1" errorTitle="ATTENTION" error="Vous devez écrire &quot;Oui&quot; si vous joignez les justificatifs demandés. Vous devez laisser la case vide dans le cas contraire." promptTitle="INFORMATION" prompt="Indiquez l'intitulé du projet._x000a__x000a_Attention, celui-ci doit être le même sur l'ensemble des documents constitutifs de votre dossier." sqref="B3:N3"/>
  </dataValidations>
  <pageMargins left="0.39370078740157483" right="0.39370078740157483" top="0.39370078740157483" bottom="0.55118110236220474" header="0.31496062992125984" footer="0.31496062992125984"/>
  <pageSetup paperSize="8" orientation="landscape" r:id="rId1"/>
  <headerFooter>
    <oddFooter>&amp;L&amp;A&amp;C&amp;KFF0000Version du 24/02/2016 mise en forme par le GAL du Pays Chaunois&amp;RPage &amp;P sur &amp;N</oddFooter>
  </headerFooter>
  <rowBreaks count="1" manualBreakCount="1">
    <brk id="3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EEBE81EB-626F-4959-97D6-D8092FC525AB}">
            <xm:f>F38&gt;=Variables!$B$2</xm:f>
            <x14:dxf>
              <fill>
                <patternFill>
                  <bgColor theme="0"/>
                </patternFill>
              </fill>
            </x14:dxf>
          </x14:cfRule>
          <xm:sqref>H38:H67</xm:sqref>
        </x14:conditionalFormatting>
        <x14:conditionalFormatting xmlns:xm="http://schemas.microsoft.com/office/excel/2006/main">
          <x14:cfRule type="expression" priority="13" id="{56DBBF33-3518-4A06-8A44-8C0787EE9C80}">
            <xm:f>F38&gt;=Variables!$B$2</xm:f>
            <x14:dxf>
              <fill>
                <patternFill>
                  <bgColor theme="0"/>
                </patternFill>
              </fill>
            </x14:dxf>
          </x14:cfRule>
          <xm:sqref>I38:I67</xm:sqref>
        </x14:conditionalFormatting>
        <x14:conditionalFormatting xmlns:xm="http://schemas.microsoft.com/office/excel/2006/main">
          <x14:cfRule type="expression" priority="12" id="{E4F1BB6B-1F45-4630-B735-43A577587D84}">
            <xm:f>F38&gt;=Variables!$C$2</xm:f>
            <x14:dxf>
              <fill>
                <patternFill>
                  <bgColor theme="0"/>
                </patternFill>
              </fill>
            </x14:dxf>
          </x14:cfRule>
          <xm:sqref>J38:J67</xm:sqref>
        </x14:conditionalFormatting>
        <x14:conditionalFormatting xmlns:xm="http://schemas.microsoft.com/office/excel/2006/main">
          <x14:cfRule type="expression" priority="11" id="{4895E8CA-42C2-46A3-84C9-5FBB29577D51}">
            <xm:f>F38&gt;=Variables!$C$2</xm:f>
            <x14:dxf>
              <fill>
                <patternFill>
                  <bgColor theme="0"/>
                </patternFill>
              </fill>
            </x14:dxf>
          </x14:cfRule>
          <xm:sqref>K38:K67</xm:sqref>
        </x14:conditionalFormatting>
        <x14:conditionalFormatting xmlns:xm="http://schemas.microsoft.com/office/excel/2006/main">
          <x14:cfRule type="expression" priority="10" id="{2FB17D1C-EF91-4FF0-98DC-AE757DA45857}">
            <xm:f>F38&gt;=Variables!$D$2</xm:f>
            <x14:dxf>
              <fill>
                <patternFill>
                  <bgColor theme="0"/>
                </patternFill>
              </fill>
            </x14:dxf>
          </x14:cfRule>
          <xm:sqref>L38:L67</xm:sqref>
        </x14:conditionalFormatting>
        <x14:conditionalFormatting xmlns:xm="http://schemas.microsoft.com/office/excel/2006/main">
          <x14:cfRule type="expression" priority="9" id="{5AB1ADFB-4085-4811-A141-E9F7FEB39D62}">
            <xm:f>F38&gt;=Variables!$D$2</xm:f>
            <x14:dxf>
              <fill>
                <patternFill>
                  <bgColor theme="0"/>
                </patternFill>
              </fill>
            </x14:dxf>
          </x14:cfRule>
          <xm:sqref>M38:M67</xm:sqref>
        </x14:conditionalFormatting>
        <x14:conditionalFormatting xmlns:xm="http://schemas.microsoft.com/office/excel/2006/main">
          <x14:cfRule type="expression" priority="8" id="{511C12D9-EFCA-42CA-9FC0-BE2A7959CC48}">
            <xm:f>D7&gt;=Variables!$B$2</xm:f>
            <x14:dxf>
              <fill>
                <patternFill>
                  <bgColor theme="0"/>
                </patternFill>
              </fill>
            </x14:dxf>
          </x14:cfRule>
          <xm:sqref>H7:H33</xm:sqref>
        </x14:conditionalFormatting>
        <x14:conditionalFormatting xmlns:xm="http://schemas.microsoft.com/office/excel/2006/main">
          <x14:cfRule type="expression" priority="7" id="{36C873E0-3154-475C-8293-6ED0533A2515}">
            <xm:f>D7&gt;=Variables!$B$2</xm:f>
            <x14:dxf>
              <fill>
                <patternFill>
                  <bgColor theme="0"/>
                </patternFill>
              </fill>
            </x14:dxf>
          </x14:cfRule>
          <xm:sqref>I7:I33</xm:sqref>
        </x14:conditionalFormatting>
        <x14:conditionalFormatting xmlns:xm="http://schemas.microsoft.com/office/excel/2006/main">
          <x14:cfRule type="expression" priority="6" id="{F3B104A1-A5A1-4C25-9616-35882560DF2C}">
            <xm:f>D7&gt;=Variables!$C$2</xm:f>
            <x14:dxf>
              <fill>
                <patternFill>
                  <bgColor theme="0"/>
                </patternFill>
              </fill>
            </x14:dxf>
          </x14:cfRule>
          <xm:sqref>J7:J33</xm:sqref>
        </x14:conditionalFormatting>
        <x14:conditionalFormatting xmlns:xm="http://schemas.microsoft.com/office/excel/2006/main">
          <x14:cfRule type="expression" priority="5" id="{E85C4CAE-ADC0-4A60-9A2E-21B620426B39}">
            <xm:f>D7&gt;=Variables!$C$2</xm:f>
            <x14:dxf>
              <fill>
                <patternFill>
                  <bgColor theme="0"/>
                </patternFill>
              </fill>
            </x14:dxf>
          </x14:cfRule>
          <xm:sqref>K7:K33</xm:sqref>
        </x14:conditionalFormatting>
        <x14:conditionalFormatting xmlns:xm="http://schemas.microsoft.com/office/excel/2006/main">
          <x14:cfRule type="expression" priority="4" id="{44E04360-A255-445D-96F5-BAEA7F3760F2}">
            <xm:f>D7&gt;=Variables!$D$2</xm:f>
            <x14:dxf>
              <fill>
                <patternFill>
                  <bgColor theme="0"/>
                </patternFill>
              </fill>
            </x14:dxf>
          </x14:cfRule>
          <xm:sqref>L7:L33</xm:sqref>
        </x14:conditionalFormatting>
        <x14:conditionalFormatting xmlns:xm="http://schemas.microsoft.com/office/excel/2006/main">
          <x14:cfRule type="expression" priority="3" id="{55768BDE-AC51-43B5-9732-16BAF3A73AFA}">
            <xm:f>D7&gt;=Variables!$D$2</xm:f>
            <x14:dxf>
              <fill>
                <patternFill>
                  <bgColor theme="0"/>
                </patternFill>
              </fill>
            </x14:dxf>
          </x14:cfRule>
          <xm:sqref>M7:M33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OFFSET('Plan de financement'!$A$2,0,0,COUNTA('Plan de financement'!$A:$A)-1,1)</xm:f>
          </x14:formula1>
          <xm:sqref>B7:B33 B38:B67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view="pageLayout" zoomScaleNormal="100" workbookViewId="0">
      <selection activeCell="A6" sqref="A6"/>
    </sheetView>
  </sheetViews>
  <sheetFormatPr baseColWidth="10" defaultRowHeight="20.100000000000001" customHeight="1" x14ac:dyDescent="0.25"/>
  <cols>
    <col min="1" max="1" width="22.140625" style="94" customWidth="1"/>
    <col min="2" max="2" width="8" style="94" customWidth="1"/>
    <col min="3" max="3" width="20.5703125" style="94" customWidth="1"/>
    <col min="4" max="7" width="11.5703125" style="94" customWidth="1"/>
    <col min="8" max="8" width="15.140625" style="94" customWidth="1"/>
    <col min="9" max="9" width="14.7109375" style="94" customWidth="1"/>
    <col min="10" max="10" width="9.7109375" style="94" customWidth="1"/>
    <col min="11" max="16384" width="11.42578125" style="94"/>
  </cols>
  <sheetData>
    <row r="1" spans="1:10" s="87" customFormat="1" ht="20.100000000000001" customHeight="1" thickBot="1" x14ac:dyDescent="0.3">
      <c r="A1" s="309" t="s">
        <v>32</v>
      </c>
      <c r="B1" s="310"/>
      <c r="C1" s="310"/>
      <c r="D1" s="310"/>
      <c r="E1" s="310"/>
      <c r="F1" s="310"/>
      <c r="G1" s="310"/>
      <c r="H1" s="310"/>
      <c r="I1" s="310"/>
      <c r="J1" s="311"/>
    </row>
    <row r="2" spans="1:10" s="87" customFormat="1" ht="20.100000000000001" customHeight="1" x14ac:dyDescent="0.25">
      <c r="A2" s="53" t="s">
        <v>18</v>
      </c>
      <c r="B2" s="313" t="str">
        <f>IF(ISBLANK('A1 - Dépenses prév. devis'!B2),"",'A1 - Dépenses prév. devis'!B2)</f>
        <v/>
      </c>
      <c r="C2" s="313"/>
      <c r="D2" s="313"/>
      <c r="E2" s="313"/>
      <c r="F2" s="313"/>
      <c r="G2" s="313"/>
      <c r="H2" s="313"/>
      <c r="I2" s="313"/>
      <c r="J2" s="313"/>
    </row>
    <row r="3" spans="1:10" s="87" customFormat="1" ht="20.100000000000001" customHeight="1" x14ac:dyDescent="0.25">
      <c r="A3" s="53" t="s">
        <v>19</v>
      </c>
      <c r="B3" s="313" t="str">
        <f>IF(ISBLANK('A1 - Dépenses prév. devis'!B3),"",'A1 - Dépenses prév. devis'!B3)</f>
        <v/>
      </c>
      <c r="C3" s="313"/>
      <c r="D3" s="313"/>
      <c r="E3" s="313"/>
      <c r="F3" s="313"/>
      <c r="G3" s="313"/>
      <c r="H3" s="313"/>
      <c r="I3" s="313"/>
      <c r="J3" s="313"/>
    </row>
    <row r="4" spans="1:10" s="87" customFormat="1" ht="9.75" customHeight="1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s="90" customFormat="1" ht="73.5" x14ac:dyDescent="0.25">
      <c r="A5" s="14" t="s">
        <v>41</v>
      </c>
      <c r="B5" s="15" t="s">
        <v>33</v>
      </c>
      <c r="C5" s="15" t="s">
        <v>42</v>
      </c>
      <c r="D5" s="15" t="s">
        <v>43</v>
      </c>
      <c r="E5" s="15" t="s">
        <v>40</v>
      </c>
      <c r="F5" s="15" t="s">
        <v>38</v>
      </c>
      <c r="G5" s="88" t="s">
        <v>39</v>
      </c>
      <c r="H5" s="88" t="s">
        <v>44</v>
      </c>
      <c r="I5" s="16" t="s">
        <v>47</v>
      </c>
      <c r="J5" s="89" t="s">
        <v>13</v>
      </c>
    </row>
    <row r="6" spans="1:10" s="87" customFormat="1" ht="20.100000000000001" customHeight="1" x14ac:dyDescent="0.25">
      <c r="A6" s="40"/>
      <c r="B6" s="95"/>
      <c r="C6" s="41"/>
      <c r="D6" s="42"/>
      <c r="E6" s="97"/>
      <c r="F6" s="42"/>
      <c r="G6" s="43"/>
      <c r="H6" s="44"/>
      <c r="I6" s="91" t="str">
        <f>IFERROR(G6/F6*H6,"")</f>
        <v/>
      </c>
      <c r="J6" s="45"/>
    </row>
    <row r="7" spans="1:10" s="87" customFormat="1" ht="20.100000000000001" customHeight="1" x14ac:dyDescent="0.25">
      <c r="A7" s="40"/>
      <c r="B7" s="95"/>
      <c r="C7" s="41"/>
      <c r="D7" s="42"/>
      <c r="E7" s="42"/>
      <c r="F7" s="42"/>
      <c r="G7" s="46"/>
      <c r="H7" s="44"/>
      <c r="I7" s="91" t="str">
        <f t="shared" ref="I7:I21" si="0">IFERROR(G7/F7*H7,"")</f>
        <v/>
      </c>
      <c r="J7" s="45"/>
    </row>
    <row r="8" spans="1:10" s="87" customFormat="1" ht="20.100000000000001" customHeight="1" x14ac:dyDescent="0.25">
      <c r="A8" s="40"/>
      <c r="B8" s="95"/>
      <c r="C8" s="41"/>
      <c r="D8" s="42"/>
      <c r="E8" s="42"/>
      <c r="F8" s="42"/>
      <c r="G8" s="46"/>
      <c r="H8" s="44"/>
      <c r="I8" s="91" t="str">
        <f t="shared" si="0"/>
        <v/>
      </c>
      <c r="J8" s="45"/>
    </row>
    <row r="9" spans="1:10" s="87" customFormat="1" ht="20.100000000000001" customHeight="1" x14ac:dyDescent="0.25">
      <c r="A9" s="40"/>
      <c r="B9" s="95"/>
      <c r="C9" s="41"/>
      <c r="D9" s="42"/>
      <c r="E9" s="42"/>
      <c r="F9" s="42"/>
      <c r="G9" s="46"/>
      <c r="H9" s="44"/>
      <c r="I9" s="91" t="str">
        <f t="shared" si="0"/>
        <v/>
      </c>
      <c r="J9" s="45"/>
    </row>
    <row r="10" spans="1:10" s="87" customFormat="1" ht="20.100000000000001" customHeight="1" x14ac:dyDescent="0.25">
      <c r="A10" s="40"/>
      <c r="B10" s="95"/>
      <c r="C10" s="41"/>
      <c r="D10" s="42"/>
      <c r="E10" s="42"/>
      <c r="F10" s="42"/>
      <c r="G10" s="46"/>
      <c r="H10" s="44"/>
      <c r="I10" s="91" t="str">
        <f t="shared" si="0"/>
        <v/>
      </c>
      <c r="J10" s="45"/>
    </row>
    <row r="11" spans="1:10" s="87" customFormat="1" ht="20.100000000000001" customHeight="1" x14ac:dyDescent="0.25">
      <c r="A11" s="40"/>
      <c r="B11" s="95"/>
      <c r="C11" s="41"/>
      <c r="D11" s="42"/>
      <c r="E11" s="42"/>
      <c r="F11" s="42"/>
      <c r="G11" s="46"/>
      <c r="H11" s="44"/>
      <c r="I11" s="91" t="str">
        <f t="shared" si="0"/>
        <v/>
      </c>
      <c r="J11" s="45"/>
    </row>
    <row r="12" spans="1:10" s="87" customFormat="1" ht="20.100000000000001" customHeight="1" x14ac:dyDescent="0.25">
      <c r="A12" s="40"/>
      <c r="B12" s="95"/>
      <c r="C12" s="41"/>
      <c r="D12" s="42"/>
      <c r="E12" s="42"/>
      <c r="F12" s="42"/>
      <c r="G12" s="46"/>
      <c r="H12" s="44"/>
      <c r="I12" s="91" t="str">
        <f t="shared" si="0"/>
        <v/>
      </c>
      <c r="J12" s="45"/>
    </row>
    <row r="13" spans="1:10" s="87" customFormat="1" ht="20.100000000000001" customHeight="1" x14ac:dyDescent="0.25">
      <c r="A13" s="40"/>
      <c r="B13" s="95"/>
      <c r="C13" s="41"/>
      <c r="D13" s="42"/>
      <c r="E13" s="42"/>
      <c r="F13" s="42"/>
      <c r="G13" s="46"/>
      <c r="H13" s="44"/>
      <c r="I13" s="91" t="str">
        <f t="shared" si="0"/>
        <v/>
      </c>
      <c r="J13" s="45"/>
    </row>
    <row r="14" spans="1:10" s="87" customFormat="1" ht="20.100000000000001" customHeight="1" x14ac:dyDescent="0.25">
      <c r="A14" s="40"/>
      <c r="B14" s="95"/>
      <c r="C14" s="41"/>
      <c r="D14" s="42"/>
      <c r="E14" s="42"/>
      <c r="F14" s="42"/>
      <c r="G14" s="46"/>
      <c r="H14" s="44"/>
      <c r="I14" s="91" t="str">
        <f t="shared" si="0"/>
        <v/>
      </c>
      <c r="J14" s="45"/>
    </row>
    <row r="15" spans="1:10" s="87" customFormat="1" ht="20.100000000000001" customHeight="1" x14ac:dyDescent="0.25">
      <c r="A15" s="40"/>
      <c r="B15" s="95"/>
      <c r="C15" s="41"/>
      <c r="D15" s="42"/>
      <c r="E15" s="42"/>
      <c r="F15" s="42"/>
      <c r="G15" s="46"/>
      <c r="H15" s="44"/>
      <c r="I15" s="91" t="str">
        <f t="shared" si="0"/>
        <v/>
      </c>
      <c r="J15" s="45"/>
    </row>
    <row r="16" spans="1:10" s="87" customFormat="1" ht="20.100000000000001" customHeight="1" x14ac:dyDescent="0.25">
      <c r="A16" s="40"/>
      <c r="B16" s="95"/>
      <c r="C16" s="41"/>
      <c r="D16" s="42"/>
      <c r="E16" s="42"/>
      <c r="F16" s="42"/>
      <c r="G16" s="46"/>
      <c r="H16" s="44"/>
      <c r="I16" s="91" t="str">
        <f t="shared" si="0"/>
        <v/>
      </c>
      <c r="J16" s="45"/>
    </row>
    <row r="17" spans="1:10" s="87" customFormat="1" ht="20.100000000000001" customHeight="1" x14ac:dyDescent="0.25">
      <c r="A17" s="40"/>
      <c r="B17" s="95"/>
      <c r="C17" s="41"/>
      <c r="D17" s="42"/>
      <c r="E17" s="42"/>
      <c r="F17" s="42"/>
      <c r="G17" s="46"/>
      <c r="H17" s="44"/>
      <c r="I17" s="91" t="str">
        <f t="shared" si="0"/>
        <v/>
      </c>
      <c r="J17" s="45"/>
    </row>
    <row r="18" spans="1:10" s="87" customFormat="1" ht="20.100000000000001" customHeight="1" x14ac:dyDescent="0.25">
      <c r="A18" s="40"/>
      <c r="B18" s="95"/>
      <c r="C18" s="41"/>
      <c r="D18" s="42"/>
      <c r="E18" s="42"/>
      <c r="F18" s="42"/>
      <c r="G18" s="46"/>
      <c r="H18" s="44"/>
      <c r="I18" s="91" t="str">
        <f t="shared" si="0"/>
        <v/>
      </c>
      <c r="J18" s="45"/>
    </row>
    <row r="19" spans="1:10" s="87" customFormat="1" ht="20.100000000000001" customHeight="1" x14ac:dyDescent="0.25">
      <c r="A19" s="40"/>
      <c r="B19" s="95"/>
      <c r="C19" s="41"/>
      <c r="D19" s="42"/>
      <c r="E19" s="42"/>
      <c r="F19" s="42"/>
      <c r="G19" s="46"/>
      <c r="H19" s="44"/>
      <c r="I19" s="91" t="str">
        <f t="shared" si="0"/>
        <v/>
      </c>
      <c r="J19" s="45"/>
    </row>
    <row r="20" spans="1:10" s="87" customFormat="1" ht="20.100000000000001" customHeight="1" x14ac:dyDescent="0.25">
      <c r="A20" s="40"/>
      <c r="B20" s="95"/>
      <c r="C20" s="41"/>
      <c r="D20" s="42"/>
      <c r="E20" s="42"/>
      <c r="F20" s="42"/>
      <c r="G20" s="46"/>
      <c r="H20" s="44"/>
      <c r="I20" s="91" t="str">
        <f t="shared" si="0"/>
        <v/>
      </c>
      <c r="J20" s="45"/>
    </row>
    <row r="21" spans="1:10" s="87" customFormat="1" ht="20.100000000000001" customHeight="1" thickBot="1" x14ac:dyDescent="0.3">
      <c r="A21" s="47"/>
      <c r="B21" s="96"/>
      <c r="C21" s="48"/>
      <c r="D21" s="49"/>
      <c r="E21" s="49"/>
      <c r="F21" s="49"/>
      <c r="G21" s="50"/>
      <c r="H21" s="51"/>
      <c r="I21" s="92" t="str">
        <f t="shared" si="0"/>
        <v/>
      </c>
      <c r="J21" s="52"/>
    </row>
    <row r="22" spans="1:10" s="87" customFormat="1" ht="20.100000000000001" customHeight="1" thickBot="1" x14ac:dyDescent="0.3">
      <c r="A22" s="312" t="s">
        <v>34</v>
      </c>
      <c r="B22" s="312"/>
      <c r="C22" s="312"/>
      <c r="D22" s="312"/>
      <c r="E22" s="312"/>
      <c r="F22" s="312"/>
      <c r="G22" s="312"/>
      <c r="H22" s="312"/>
      <c r="I22" s="12">
        <f>SUM(I6:I21)</f>
        <v>0</v>
      </c>
      <c r="J22" s="13"/>
    </row>
    <row r="23" spans="1:10" s="93" customFormat="1" ht="22.5" customHeight="1" x14ac:dyDescent="0.2">
      <c r="A23" s="68" t="s">
        <v>35</v>
      </c>
      <c r="B23" s="68"/>
      <c r="C23" s="68"/>
      <c r="D23" s="68"/>
      <c r="E23" s="68"/>
      <c r="F23" s="68"/>
      <c r="G23" s="68"/>
      <c r="H23" s="5"/>
      <c r="I23" s="5"/>
      <c r="J23" s="5"/>
    </row>
    <row r="24" spans="1:10" s="87" customFormat="1" ht="14.1" customHeight="1" x14ac:dyDescent="0.15">
      <c r="A24" s="69" t="s">
        <v>36</v>
      </c>
      <c r="B24" s="7"/>
      <c r="C24" s="68"/>
      <c r="D24" s="7"/>
      <c r="E24" s="7"/>
      <c r="F24" s="7"/>
      <c r="G24" s="7"/>
      <c r="H24" s="8"/>
      <c r="I24" s="8"/>
      <c r="J24" s="8"/>
    </row>
    <row r="25" spans="1:10" s="87" customFormat="1" ht="14.1" customHeight="1" x14ac:dyDescent="0.15">
      <c r="A25" s="68" t="s">
        <v>37</v>
      </c>
      <c r="B25" s="7"/>
      <c r="C25" s="7"/>
      <c r="D25" s="7"/>
      <c r="E25" s="7"/>
      <c r="F25" s="7"/>
      <c r="G25" s="7"/>
      <c r="H25" s="8"/>
      <c r="I25" s="8"/>
      <c r="J25" s="8"/>
    </row>
    <row r="26" spans="1:10" ht="20.100000000000001" customHeight="1" x14ac:dyDescent="0.25">
      <c r="A26" s="9"/>
      <c r="B26" s="7"/>
      <c r="C26" s="8"/>
      <c r="D26" s="8"/>
      <c r="E26" s="8"/>
      <c r="F26" s="8"/>
      <c r="G26" s="8"/>
      <c r="H26" s="8"/>
      <c r="I26" s="8"/>
      <c r="J26" s="8"/>
    </row>
  </sheetData>
  <sheetProtection algorithmName="SHA-512" hashValue="dSFr2897CgpHqkS+l8HqvX6i02fPyDNxpb2cnB8vDhLM0UnwCjBnfXtmcAJk0QeH0nfSVCuqzg5SjVJvtJeHKA==" saltValue="VyOUawf/gAx5bOz0uRxzXQ==" spinCount="100000" sheet="1" objects="1" scenarios="1" insertRows="0" selectLockedCells="1"/>
  <mergeCells count="4">
    <mergeCell ref="A1:J1"/>
    <mergeCell ref="A22:H22"/>
    <mergeCell ref="B2:J2"/>
    <mergeCell ref="B3:J3"/>
  </mergeCells>
  <dataValidations disablePrompts="1" count="6">
    <dataValidation allowBlank="1" showInputMessage="1" showErrorMessage="1" promptTitle="INFORMATION" prompt="Indiquez le nombre d'heures travaillé par l'agent sur l'année." sqref="D6:D21"/>
    <dataValidation allowBlank="1" showInputMessage="1" showErrorMessage="1" promptTitle="INFORMATION" prompt="Indiquez le nombre de mois travaillés dans l'année par l'agent." sqref="E6:E21"/>
    <dataValidation allowBlank="1" showInputMessage="1" showErrorMessage="1" promptTitle="INFORMATION" prompt="Indiquez le nombre d'heures travaillées par l'agent pour la structure (sans tenir compte d'une quelconque répartion du nombre d'heures dédiées au projet)." sqref="F6:F21"/>
    <dataValidation allowBlank="1" showInputMessage="1" showErrorMessage="1" promptTitle="INFORMATION" prompt="Indiquez le salaire brut de l'agent ainsi que les charges patronales. Le cas échéant, ajouter les primes et indemnités complémentaires dont vous fournirez les justificatifs." sqref="G6:G21"/>
    <dataValidation allowBlank="1" showInputMessage="1" showErrorMessage="1" promptTitle="INFORMATION" prompt="Indiquez, en heures, le temps consacré à l'opération qui fait l'objet de la demande de subvention par l'agent." sqref="H6:H21"/>
    <dataValidation allowBlank="1" showInputMessage="1" showErrorMessage="1" promptTitle="INFORMATION" prompt="Cochez la case pour indiquer que tous les justificatifs nécessaires ont été joints au dossier." sqref="J6:J21"/>
  </dataValidations>
  <pageMargins left="0.39370078740157483" right="0.39370078740157483" top="0.39370078740157483" bottom="0.59055118110236227" header="0.31496062992125984" footer="0.31496062992125984"/>
  <pageSetup paperSize="9" orientation="landscape" r:id="rId1"/>
  <headerFooter scaleWithDoc="0">
    <oddFooter>&amp;L&amp;A&amp;C&amp;KFF0000Version du 24/02/2016 mise en forme par le GAL du Pays Chaunois&amp;RPage &amp;P sur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9" r:id="rId4" name="Check Box 29">
              <controlPr defaultSize="0" autoFill="0" autoLine="0" autoPict="0">
                <anchor moveWithCells="1">
                  <from>
                    <xdr:col>9</xdr:col>
                    <xdr:colOff>238125</xdr:colOff>
                    <xdr:row>5</xdr:row>
                    <xdr:rowOff>9525</xdr:rowOff>
                  </from>
                  <to>
                    <xdr:col>9</xdr:col>
                    <xdr:colOff>466725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5" name="Check Box 30">
              <controlPr defaultSize="0" autoFill="0" autoLine="0" autoPict="0">
                <anchor moveWithCells="1">
                  <from>
                    <xdr:col>9</xdr:col>
                    <xdr:colOff>238125</xdr:colOff>
                    <xdr:row>6</xdr:row>
                    <xdr:rowOff>9525</xdr:rowOff>
                  </from>
                  <to>
                    <xdr:col>9</xdr:col>
                    <xdr:colOff>466725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6" name="Check Box 31">
              <controlPr defaultSize="0" autoFill="0" autoLine="0" autoPict="0">
                <anchor moveWithCells="1">
                  <from>
                    <xdr:col>9</xdr:col>
                    <xdr:colOff>238125</xdr:colOff>
                    <xdr:row>7</xdr:row>
                    <xdr:rowOff>9525</xdr:rowOff>
                  </from>
                  <to>
                    <xdr:col>9</xdr:col>
                    <xdr:colOff>466725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7" name="Check Box 32">
              <controlPr defaultSize="0" autoFill="0" autoLine="0" autoPict="0">
                <anchor moveWithCells="1">
                  <from>
                    <xdr:col>9</xdr:col>
                    <xdr:colOff>238125</xdr:colOff>
                    <xdr:row>8</xdr:row>
                    <xdr:rowOff>9525</xdr:rowOff>
                  </from>
                  <to>
                    <xdr:col>9</xdr:col>
                    <xdr:colOff>466725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8" name="Check Box 34">
              <controlPr defaultSize="0" autoFill="0" autoLine="0" autoPict="0">
                <anchor moveWithCells="1">
                  <from>
                    <xdr:col>9</xdr:col>
                    <xdr:colOff>238125</xdr:colOff>
                    <xdr:row>9</xdr:row>
                    <xdr:rowOff>9525</xdr:rowOff>
                  </from>
                  <to>
                    <xdr:col>9</xdr:col>
                    <xdr:colOff>466725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9" name="Check Box 35">
              <controlPr defaultSize="0" autoFill="0" autoLine="0" autoPict="0">
                <anchor moveWithCells="1">
                  <from>
                    <xdr:col>9</xdr:col>
                    <xdr:colOff>238125</xdr:colOff>
                    <xdr:row>10</xdr:row>
                    <xdr:rowOff>9525</xdr:rowOff>
                  </from>
                  <to>
                    <xdr:col>9</xdr:col>
                    <xdr:colOff>466725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10" name="Check Box 36">
              <controlPr defaultSize="0" autoFill="0" autoLine="0" autoPict="0">
                <anchor moveWithCells="1">
                  <from>
                    <xdr:col>9</xdr:col>
                    <xdr:colOff>238125</xdr:colOff>
                    <xdr:row>11</xdr:row>
                    <xdr:rowOff>9525</xdr:rowOff>
                  </from>
                  <to>
                    <xdr:col>9</xdr:col>
                    <xdr:colOff>466725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11" name="Check Box 37">
              <controlPr defaultSize="0" autoFill="0" autoLine="0" autoPict="0">
                <anchor moveWithCells="1">
                  <from>
                    <xdr:col>9</xdr:col>
                    <xdr:colOff>238125</xdr:colOff>
                    <xdr:row>12</xdr:row>
                    <xdr:rowOff>9525</xdr:rowOff>
                  </from>
                  <to>
                    <xdr:col>9</xdr:col>
                    <xdr:colOff>466725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12" name="Check Box 38">
              <controlPr defaultSize="0" autoFill="0" autoLine="0" autoPict="0">
                <anchor moveWithCells="1">
                  <from>
                    <xdr:col>9</xdr:col>
                    <xdr:colOff>238125</xdr:colOff>
                    <xdr:row>13</xdr:row>
                    <xdr:rowOff>9525</xdr:rowOff>
                  </from>
                  <to>
                    <xdr:col>9</xdr:col>
                    <xdr:colOff>466725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3" name="Check Box 39">
              <controlPr defaultSize="0" autoFill="0" autoLine="0" autoPict="0">
                <anchor moveWithCells="1">
                  <from>
                    <xdr:col>9</xdr:col>
                    <xdr:colOff>238125</xdr:colOff>
                    <xdr:row>14</xdr:row>
                    <xdr:rowOff>9525</xdr:rowOff>
                  </from>
                  <to>
                    <xdr:col>9</xdr:col>
                    <xdr:colOff>466725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14" name="Check Box 40">
              <controlPr defaultSize="0" autoFill="0" autoLine="0" autoPict="0">
                <anchor moveWithCells="1">
                  <from>
                    <xdr:col>9</xdr:col>
                    <xdr:colOff>238125</xdr:colOff>
                    <xdr:row>15</xdr:row>
                    <xdr:rowOff>9525</xdr:rowOff>
                  </from>
                  <to>
                    <xdr:col>9</xdr:col>
                    <xdr:colOff>466725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5" name="Check Box 41">
              <controlPr defaultSize="0" autoFill="0" autoLine="0" autoPict="0">
                <anchor moveWithCells="1">
                  <from>
                    <xdr:col>9</xdr:col>
                    <xdr:colOff>238125</xdr:colOff>
                    <xdr:row>16</xdr:row>
                    <xdr:rowOff>9525</xdr:rowOff>
                  </from>
                  <to>
                    <xdr:col>9</xdr:col>
                    <xdr:colOff>466725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6" name="Check Box 42">
              <controlPr defaultSize="0" autoFill="0" autoLine="0" autoPict="0">
                <anchor moveWithCells="1">
                  <from>
                    <xdr:col>9</xdr:col>
                    <xdr:colOff>238125</xdr:colOff>
                    <xdr:row>17</xdr:row>
                    <xdr:rowOff>9525</xdr:rowOff>
                  </from>
                  <to>
                    <xdr:col>9</xdr:col>
                    <xdr:colOff>466725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17" name="Check Box 43">
              <controlPr defaultSize="0" autoFill="0" autoLine="0" autoPict="0">
                <anchor moveWithCells="1">
                  <from>
                    <xdr:col>9</xdr:col>
                    <xdr:colOff>238125</xdr:colOff>
                    <xdr:row>18</xdr:row>
                    <xdr:rowOff>9525</xdr:rowOff>
                  </from>
                  <to>
                    <xdr:col>9</xdr:col>
                    <xdr:colOff>466725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18" name="Check Box 44">
              <controlPr defaultSize="0" autoFill="0" autoLine="0" autoPict="0">
                <anchor moveWithCells="1">
                  <from>
                    <xdr:col>9</xdr:col>
                    <xdr:colOff>238125</xdr:colOff>
                    <xdr:row>19</xdr:row>
                    <xdr:rowOff>9525</xdr:rowOff>
                  </from>
                  <to>
                    <xdr:col>9</xdr:col>
                    <xdr:colOff>466725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19" name="Check Box 45">
              <controlPr defaultSize="0" autoFill="0" autoLine="0" autoPict="0">
                <anchor moveWithCells="1">
                  <from>
                    <xdr:col>9</xdr:col>
                    <xdr:colOff>238125</xdr:colOff>
                    <xdr:row>20</xdr:row>
                    <xdr:rowOff>9525</xdr:rowOff>
                  </from>
                  <to>
                    <xdr:col>9</xdr:col>
                    <xdr:colOff>466725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"/>
  <sheetViews>
    <sheetView view="pageLayout" zoomScaleNormal="100" workbookViewId="0">
      <selection activeCell="A7" sqref="A7:B7"/>
    </sheetView>
  </sheetViews>
  <sheetFormatPr baseColWidth="10" defaultRowHeight="15" x14ac:dyDescent="0.25"/>
  <cols>
    <col min="1" max="1" width="19" style="74" customWidth="1"/>
    <col min="2" max="2" width="24" style="74" customWidth="1"/>
    <col min="3" max="3" width="10.7109375" style="74" customWidth="1"/>
    <col min="4" max="4" width="23.28515625" style="74" customWidth="1"/>
    <col min="5" max="5" width="18" style="74" customWidth="1"/>
    <col min="6" max="16384" width="11.42578125" style="74"/>
  </cols>
  <sheetData>
    <row r="1" spans="1:5" ht="30" customHeight="1" x14ac:dyDescent="0.25">
      <c r="A1" s="73" t="s">
        <v>53</v>
      </c>
      <c r="B1" s="318" t="s">
        <v>64</v>
      </c>
      <c r="C1" s="318"/>
      <c r="D1" s="318"/>
      <c r="E1" s="318"/>
    </row>
    <row r="2" spans="1:5" s="77" customFormat="1" ht="15.75" x14ac:dyDescent="0.25">
      <c r="A2" s="75"/>
      <c r="B2" s="75"/>
      <c r="C2" s="75"/>
      <c r="D2" s="75"/>
      <c r="E2" s="76"/>
    </row>
    <row r="3" spans="1:5" s="79" customFormat="1" ht="17.100000000000001" customHeight="1" x14ac:dyDescent="0.25">
      <c r="A3" s="78" t="s">
        <v>18</v>
      </c>
      <c r="B3" s="319" t="str">
        <f>IF(ISBLANK('A1 - Dépenses prév. devis'!B2),"",'A1 - Dépenses prév. devis'!B2)</f>
        <v/>
      </c>
      <c r="C3" s="319"/>
      <c r="D3" s="319"/>
      <c r="E3" s="319"/>
    </row>
    <row r="4" spans="1:5" s="79" customFormat="1" ht="17.100000000000001" customHeight="1" x14ac:dyDescent="0.25">
      <c r="A4" s="78" t="s">
        <v>19</v>
      </c>
      <c r="B4" s="319" t="str">
        <f>IF(ISBLANK('A1 - Dépenses prév. devis'!B3),"",'A1 - Dépenses prév. devis'!B3)</f>
        <v/>
      </c>
      <c r="C4" s="319"/>
      <c r="D4" s="319"/>
      <c r="E4" s="319"/>
    </row>
    <row r="5" spans="1:5" ht="15.75" thickBot="1" x14ac:dyDescent="0.3">
      <c r="A5" s="5"/>
      <c r="B5" s="5"/>
      <c r="C5" s="5"/>
      <c r="D5" s="5"/>
      <c r="E5" s="5"/>
    </row>
    <row r="6" spans="1:5" ht="63" customHeight="1" thickBot="1" x14ac:dyDescent="0.3">
      <c r="A6" s="320" t="s">
        <v>54</v>
      </c>
      <c r="B6" s="321"/>
      <c r="C6" s="80" t="s">
        <v>13</v>
      </c>
      <c r="D6" s="81" t="s">
        <v>56</v>
      </c>
      <c r="E6" s="82" t="s">
        <v>55</v>
      </c>
    </row>
    <row r="7" spans="1:5" s="84" customFormat="1" ht="22.5" customHeight="1" x14ac:dyDescent="0.25">
      <c r="A7" s="322"/>
      <c r="B7" s="323"/>
      <c r="C7" s="70"/>
      <c r="D7" s="71"/>
      <c r="E7" s="72"/>
    </row>
    <row r="8" spans="1:5" s="84" customFormat="1" ht="22.5" customHeight="1" x14ac:dyDescent="0.25">
      <c r="A8" s="314"/>
      <c r="B8" s="315"/>
      <c r="C8" s="60"/>
      <c r="D8" s="62"/>
      <c r="E8" s="56"/>
    </row>
    <row r="9" spans="1:5" s="84" customFormat="1" ht="22.5" customHeight="1" x14ac:dyDescent="0.25">
      <c r="A9" s="314"/>
      <c r="B9" s="315"/>
      <c r="C9" s="60"/>
      <c r="D9" s="62"/>
      <c r="E9" s="56"/>
    </row>
    <row r="10" spans="1:5" s="84" customFormat="1" ht="22.5" customHeight="1" x14ac:dyDescent="0.25">
      <c r="A10" s="314"/>
      <c r="B10" s="315"/>
      <c r="C10" s="60"/>
      <c r="D10" s="62"/>
      <c r="E10" s="56"/>
    </row>
    <row r="11" spans="1:5" s="84" customFormat="1" ht="22.5" customHeight="1" x14ac:dyDescent="0.25">
      <c r="A11" s="314"/>
      <c r="B11" s="315"/>
      <c r="C11" s="60"/>
      <c r="D11" s="62"/>
      <c r="E11" s="56"/>
    </row>
    <row r="12" spans="1:5" s="84" customFormat="1" ht="22.5" customHeight="1" x14ac:dyDescent="0.25">
      <c r="A12" s="314"/>
      <c r="B12" s="315"/>
      <c r="C12" s="60"/>
      <c r="D12" s="62"/>
      <c r="E12" s="56"/>
    </row>
    <row r="13" spans="1:5" s="84" customFormat="1" ht="22.5" customHeight="1" x14ac:dyDescent="0.25">
      <c r="A13" s="314"/>
      <c r="B13" s="315"/>
      <c r="C13" s="60"/>
      <c r="D13" s="62"/>
      <c r="E13" s="56"/>
    </row>
    <row r="14" spans="1:5" s="84" customFormat="1" ht="22.5" customHeight="1" x14ac:dyDescent="0.25">
      <c r="A14" s="314"/>
      <c r="B14" s="315"/>
      <c r="C14" s="60"/>
      <c r="D14" s="62"/>
      <c r="E14" s="56"/>
    </row>
    <row r="15" spans="1:5" s="84" customFormat="1" ht="22.5" customHeight="1" x14ac:dyDescent="0.25">
      <c r="A15" s="314"/>
      <c r="B15" s="315"/>
      <c r="C15" s="60"/>
      <c r="D15" s="62"/>
      <c r="E15" s="56"/>
    </row>
    <row r="16" spans="1:5" s="84" customFormat="1" ht="22.5" customHeight="1" x14ac:dyDescent="0.25">
      <c r="A16" s="314"/>
      <c r="B16" s="315"/>
      <c r="C16" s="60"/>
      <c r="D16" s="62"/>
      <c r="E16" s="56"/>
    </row>
    <row r="17" spans="1:5" s="84" customFormat="1" ht="22.5" customHeight="1" x14ac:dyDescent="0.25">
      <c r="A17" s="314"/>
      <c r="B17" s="315"/>
      <c r="C17" s="60"/>
      <c r="D17" s="62"/>
      <c r="E17" s="56"/>
    </row>
    <row r="18" spans="1:5" s="84" customFormat="1" ht="22.5" customHeight="1" x14ac:dyDescent="0.25">
      <c r="A18" s="314"/>
      <c r="B18" s="315"/>
      <c r="C18" s="60"/>
      <c r="D18" s="62"/>
      <c r="E18" s="56"/>
    </row>
    <row r="19" spans="1:5" s="84" customFormat="1" ht="22.5" customHeight="1" x14ac:dyDescent="0.25">
      <c r="A19" s="314"/>
      <c r="B19" s="315"/>
      <c r="C19" s="60"/>
      <c r="D19" s="62"/>
      <c r="E19" s="56"/>
    </row>
    <row r="20" spans="1:5" s="84" customFormat="1" ht="22.5" customHeight="1" x14ac:dyDescent="0.25">
      <c r="A20" s="314"/>
      <c r="B20" s="315"/>
      <c r="C20" s="60"/>
      <c r="D20" s="62"/>
      <c r="E20" s="56"/>
    </row>
    <row r="21" spans="1:5" s="84" customFormat="1" ht="22.5" customHeight="1" x14ac:dyDescent="0.25">
      <c r="A21" s="314"/>
      <c r="B21" s="315"/>
      <c r="C21" s="60"/>
      <c r="D21" s="62"/>
      <c r="E21" s="56"/>
    </row>
    <row r="22" spans="1:5" s="84" customFormat="1" ht="22.5" customHeight="1" x14ac:dyDescent="0.25">
      <c r="A22" s="314"/>
      <c r="B22" s="315"/>
      <c r="C22" s="60"/>
      <c r="D22" s="62"/>
      <c r="E22" s="56"/>
    </row>
    <row r="23" spans="1:5" s="84" customFormat="1" ht="22.5" customHeight="1" x14ac:dyDescent="0.25">
      <c r="A23" s="314"/>
      <c r="B23" s="315"/>
      <c r="C23" s="60"/>
      <c r="D23" s="62"/>
      <c r="E23" s="56"/>
    </row>
    <row r="24" spans="1:5" s="84" customFormat="1" ht="22.5" customHeight="1" x14ac:dyDescent="0.25">
      <c r="A24" s="314"/>
      <c r="B24" s="315"/>
      <c r="C24" s="60"/>
      <c r="D24" s="62"/>
      <c r="E24" s="56"/>
    </row>
    <row r="25" spans="1:5" s="84" customFormat="1" ht="22.5" customHeight="1" x14ac:dyDescent="0.25">
      <c r="A25" s="314"/>
      <c r="B25" s="315"/>
      <c r="C25" s="60"/>
      <c r="D25" s="62"/>
      <c r="E25" s="56"/>
    </row>
    <row r="26" spans="1:5" s="84" customFormat="1" ht="22.5" customHeight="1" x14ac:dyDescent="0.25">
      <c r="A26" s="314"/>
      <c r="B26" s="315"/>
      <c r="C26" s="60"/>
      <c r="D26" s="62"/>
      <c r="E26" s="56"/>
    </row>
    <row r="27" spans="1:5" s="84" customFormat="1" ht="22.5" customHeight="1" x14ac:dyDescent="0.25">
      <c r="A27" s="314"/>
      <c r="B27" s="315"/>
      <c r="C27" s="60"/>
      <c r="D27" s="62"/>
      <c r="E27" s="56"/>
    </row>
    <row r="28" spans="1:5" s="84" customFormat="1" ht="22.5" customHeight="1" x14ac:dyDescent="0.25">
      <c r="A28" s="316"/>
      <c r="B28" s="317"/>
      <c r="C28" s="60"/>
      <c r="D28" s="62"/>
      <c r="E28" s="56"/>
    </row>
    <row r="29" spans="1:5" s="84" customFormat="1" ht="22.5" customHeight="1" x14ac:dyDescent="0.25">
      <c r="A29" s="314"/>
      <c r="B29" s="315"/>
      <c r="C29" s="60"/>
      <c r="D29" s="62"/>
      <c r="E29" s="56"/>
    </row>
    <row r="30" spans="1:5" s="84" customFormat="1" ht="22.5" customHeight="1" x14ac:dyDescent="0.25">
      <c r="A30" s="314"/>
      <c r="B30" s="315"/>
      <c r="C30" s="60"/>
      <c r="D30" s="62"/>
      <c r="E30" s="56"/>
    </row>
    <row r="31" spans="1:5" s="84" customFormat="1" ht="22.5" customHeight="1" x14ac:dyDescent="0.25">
      <c r="A31" s="314"/>
      <c r="B31" s="315"/>
      <c r="C31" s="60"/>
      <c r="D31" s="62"/>
      <c r="E31" s="56"/>
    </row>
    <row r="32" spans="1:5" s="84" customFormat="1" ht="22.5" customHeight="1" thickBot="1" x14ac:dyDescent="0.3">
      <c r="A32" s="325"/>
      <c r="B32" s="326"/>
      <c r="C32" s="61"/>
      <c r="D32" s="63"/>
      <c r="E32" s="58"/>
    </row>
    <row r="33" spans="1:5" ht="22.5" customHeight="1" thickBot="1" x14ac:dyDescent="0.3">
      <c r="A33" s="324" t="s">
        <v>16</v>
      </c>
      <c r="B33" s="324"/>
      <c r="C33" s="85"/>
      <c r="D33" s="83"/>
      <c r="E33" s="57">
        <f>SUM(E7:E32)</f>
        <v>0</v>
      </c>
    </row>
    <row r="34" spans="1:5" x14ac:dyDescent="0.25">
      <c r="C34" s="85"/>
    </row>
    <row r="35" spans="1:5" x14ac:dyDescent="0.25">
      <c r="C35" s="85"/>
    </row>
  </sheetData>
  <sheetProtection algorithmName="SHA-512" hashValue="UYNLIaukemqdeRdhl31xgL24yIXHwR6Xsy9GV27MdjM3XNQOD21AOcAuT2BdlKugUTbPrGlRzAxQv3vN6KFETQ==" saltValue="0MOf3QeIDyGpDi/XQmxRiA==" spinCount="100000" sheet="1" objects="1" scenarios="1" insertRows="0" selectLockedCells="1"/>
  <mergeCells count="31">
    <mergeCell ref="A17:B17"/>
    <mergeCell ref="A18:B18"/>
    <mergeCell ref="A19:B19"/>
    <mergeCell ref="A33:B33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8:B8"/>
    <mergeCell ref="A28:B28"/>
    <mergeCell ref="B1:E1"/>
    <mergeCell ref="B3:E3"/>
    <mergeCell ref="B4:E4"/>
    <mergeCell ref="A6:B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39370078740157483" right="0.39370078740157483" top="0.39370078740157483" bottom="0.55118110236220474" header="0.31496062992125984" footer="0.31496062992125984"/>
  <pageSetup paperSize="9" orientation="portrait" r:id="rId1"/>
  <headerFooter>
    <oddFooter>&amp;L&amp;A&amp;C&amp;KFF0000Version du 24/02/2016 mise en forme par le GAL du Pays Chaunois&amp;RPage &amp;P sur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4" r:id="rId4" name="Check Box 36">
              <controlPr defaultSize="0" autoFill="0" autoLine="0" autoPict="0">
                <anchor moveWithCells="1">
                  <from>
                    <xdr:col>2</xdr:col>
                    <xdr:colOff>266700</xdr:colOff>
                    <xdr:row>7</xdr:row>
                    <xdr:rowOff>38100</xdr:rowOff>
                  </from>
                  <to>
                    <xdr:col>2</xdr:col>
                    <xdr:colOff>495300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5" name="Check Box 37">
              <controlPr defaultSize="0" autoFill="0" autoLine="0" autoPict="0">
                <anchor moveWithCells="1">
                  <from>
                    <xdr:col>2</xdr:col>
                    <xdr:colOff>266700</xdr:colOff>
                    <xdr:row>6</xdr:row>
                    <xdr:rowOff>38100</xdr:rowOff>
                  </from>
                  <to>
                    <xdr:col>2</xdr:col>
                    <xdr:colOff>495300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6" name="Check Box 48">
              <controlPr defaultSize="0" autoFill="0" autoLine="0" autoPict="0">
                <anchor moveWithCells="1">
                  <from>
                    <xdr:col>2</xdr:col>
                    <xdr:colOff>266700</xdr:colOff>
                    <xdr:row>9</xdr:row>
                    <xdr:rowOff>47625</xdr:rowOff>
                  </from>
                  <to>
                    <xdr:col>2</xdr:col>
                    <xdr:colOff>495300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7" name="Check Box 49">
              <controlPr defaultSize="0" autoFill="0" autoLine="0" autoPict="0">
                <anchor moveWithCells="1">
                  <from>
                    <xdr:col>2</xdr:col>
                    <xdr:colOff>266700</xdr:colOff>
                    <xdr:row>8</xdr:row>
                    <xdr:rowOff>47625</xdr:rowOff>
                  </from>
                  <to>
                    <xdr:col>2</xdr:col>
                    <xdr:colOff>495300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8" name="Check Box 50">
              <controlPr defaultSize="0" autoFill="0" autoLine="0" autoPict="0">
                <anchor moveWithCells="1">
                  <from>
                    <xdr:col>2</xdr:col>
                    <xdr:colOff>266700</xdr:colOff>
                    <xdr:row>10</xdr:row>
                    <xdr:rowOff>47625</xdr:rowOff>
                  </from>
                  <to>
                    <xdr:col>2</xdr:col>
                    <xdr:colOff>495300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9" name="Check Box 51">
              <controlPr defaultSize="0" autoFill="0" autoLine="0" autoPict="0">
                <anchor moveWithCells="1">
                  <from>
                    <xdr:col>2</xdr:col>
                    <xdr:colOff>266700</xdr:colOff>
                    <xdr:row>11</xdr:row>
                    <xdr:rowOff>47625</xdr:rowOff>
                  </from>
                  <to>
                    <xdr:col>2</xdr:col>
                    <xdr:colOff>495300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10" name="Check Box 52">
              <controlPr defaultSize="0" autoFill="0" autoLine="0" autoPict="0">
                <anchor moveWithCells="1">
                  <from>
                    <xdr:col>2</xdr:col>
                    <xdr:colOff>266700</xdr:colOff>
                    <xdr:row>12</xdr:row>
                    <xdr:rowOff>47625</xdr:rowOff>
                  </from>
                  <to>
                    <xdr:col>2</xdr:col>
                    <xdr:colOff>495300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11" name="Check Box 53">
              <controlPr defaultSize="0" autoFill="0" autoLine="0" autoPict="0">
                <anchor moveWithCells="1">
                  <from>
                    <xdr:col>2</xdr:col>
                    <xdr:colOff>266700</xdr:colOff>
                    <xdr:row>13</xdr:row>
                    <xdr:rowOff>47625</xdr:rowOff>
                  </from>
                  <to>
                    <xdr:col>2</xdr:col>
                    <xdr:colOff>495300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12" name="Check Box 54">
              <controlPr defaultSize="0" autoFill="0" autoLine="0" autoPict="0">
                <anchor moveWithCells="1">
                  <from>
                    <xdr:col>2</xdr:col>
                    <xdr:colOff>266700</xdr:colOff>
                    <xdr:row>14</xdr:row>
                    <xdr:rowOff>47625</xdr:rowOff>
                  </from>
                  <to>
                    <xdr:col>2</xdr:col>
                    <xdr:colOff>495300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13" name="Check Box 55">
              <controlPr defaultSize="0" autoFill="0" autoLine="0" autoPict="0">
                <anchor moveWithCells="1">
                  <from>
                    <xdr:col>2</xdr:col>
                    <xdr:colOff>266700</xdr:colOff>
                    <xdr:row>15</xdr:row>
                    <xdr:rowOff>47625</xdr:rowOff>
                  </from>
                  <to>
                    <xdr:col>2</xdr:col>
                    <xdr:colOff>495300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14" name="Check Box 56">
              <controlPr defaultSize="0" autoFill="0" autoLine="0" autoPict="0">
                <anchor moveWithCells="1">
                  <from>
                    <xdr:col>2</xdr:col>
                    <xdr:colOff>266700</xdr:colOff>
                    <xdr:row>16</xdr:row>
                    <xdr:rowOff>47625</xdr:rowOff>
                  </from>
                  <to>
                    <xdr:col>2</xdr:col>
                    <xdr:colOff>495300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15" name="Check Box 57">
              <controlPr defaultSize="0" autoFill="0" autoLine="0" autoPict="0">
                <anchor moveWithCells="1">
                  <from>
                    <xdr:col>2</xdr:col>
                    <xdr:colOff>266700</xdr:colOff>
                    <xdr:row>17</xdr:row>
                    <xdr:rowOff>47625</xdr:rowOff>
                  </from>
                  <to>
                    <xdr:col>2</xdr:col>
                    <xdr:colOff>495300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16" name="Check Box 58">
              <controlPr defaultSize="0" autoFill="0" autoLine="0" autoPict="0">
                <anchor moveWithCells="1">
                  <from>
                    <xdr:col>2</xdr:col>
                    <xdr:colOff>266700</xdr:colOff>
                    <xdr:row>18</xdr:row>
                    <xdr:rowOff>47625</xdr:rowOff>
                  </from>
                  <to>
                    <xdr:col>2</xdr:col>
                    <xdr:colOff>495300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17" name="Check Box 59">
              <controlPr defaultSize="0" autoFill="0" autoLine="0" autoPict="0">
                <anchor moveWithCells="1">
                  <from>
                    <xdr:col>2</xdr:col>
                    <xdr:colOff>266700</xdr:colOff>
                    <xdr:row>19</xdr:row>
                    <xdr:rowOff>47625</xdr:rowOff>
                  </from>
                  <to>
                    <xdr:col>2</xdr:col>
                    <xdr:colOff>495300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18" name="Check Box 60">
              <controlPr defaultSize="0" autoFill="0" autoLine="0" autoPict="0">
                <anchor moveWithCells="1">
                  <from>
                    <xdr:col>2</xdr:col>
                    <xdr:colOff>266700</xdr:colOff>
                    <xdr:row>20</xdr:row>
                    <xdr:rowOff>47625</xdr:rowOff>
                  </from>
                  <to>
                    <xdr:col>2</xdr:col>
                    <xdr:colOff>495300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19" name="Check Box 61">
              <controlPr defaultSize="0" autoFill="0" autoLine="0" autoPict="0">
                <anchor moveWithCells="1">
                  <from>
                    <xdr:col>2</xdr:col>
                    <xdr:colOff>266700</xdr:colOff>
                    <xdr:row>21</xdr:row>
                    <xdr:rowOff>47625</xdr:rowOff>
                  </from>
                  <to>
                    <xdr:col>2</xdr:col>
                    <xdr:colOff>495300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20" name="Check Box 62">
              <controlPr defaultSize="0" autoFill="0" autoLine="0" autoPict="0">
                <anchor moveWithCells="1">
                  <from>
                    <xdr:col>2</xdr:col>
                    <xdr:colOff>266700</xdr:colOff>
                    <xdr:row>22</xdr:row>
                    <xdr:rowOff>47625</xdr:rowOff>
                  </from>
                  <to>
                    <xdr:col>2</xdr:col>
                    <xdr:colOff>495300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21" name="Check Box 63">
              <controlPr defaultSize="0" autoFill="0" autoLine="0" autoPict="0">
                <anchor moveWithCells="1">
                  <from>
                    <xdr:col>2</xdr:col>
                    <xdr:colOff>266700</xdr:colOff>
                    <xdr:row>23</xdr:row>
                    <xdr:rowOff>47625</xdr:rowOff>
                  </from>
                  <to>
                    <xdr:col>2</xdr:col>
                    <xdr:colOff>495300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22" name="Check Box 64">
              <controlPr defaultSize="0" autoFill="0" autoLine="0" autoPict="0">
                <anchor moveWithCells="1">
                  <from>
                    <xdr:col>2</xdr:col>
                    <xdr:colOff>266700</xdr:colOff>
                    <xdr:row>24</xdr:row>
                    <xdr:rowOff>47625</xdr:rowOff>
                  </from>
                  <to>
                    <xdr:col>2</xdr:col>
                    <xdr:colOff>495300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23" name="Check Box 65">
              <controlPr defaultSize="0" autoFill="0" autoLine="0" autoPict="0">
                <anchor moveWithCells="1">
                  <from>
                    <xdr:col>2</xdr:col>
                    <xdr:colOff>266700</xdr:colOff>
                    <xdr:row>25</xdr:row>
                    <xdr:rowOff>47625</xdr:rowOff>
                  </from>
                  <to>
                    <xdr:col>2</xdr:col>
                    <xdr:colOff>495300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24" name="Check Box 66">
              <controlPr defaultSize="0" autoFill="0" autoLine="0" autoPict="0">
                <anchor moveWithCells="1">
                  <from>
                    <xdr:col>2</xdr:col>
                    <xdr:colOff>266700</xdr:colOff>
                    <xdr:row>26</xdr:row>
                    <xdr:rowOff>47625</xdr:rowOff>
                  </from>
                  <to>
                    <xdr:col>2</xdr:col>
                    <xdr:colOff>495300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25" name="Check Box 67">
              <controlPr defaultSize="0" autoFill="0" autoLine="0" autoPict="0">
                <anchor moveWithCells="1">
                  <from>
                    <xdr:col>2</xdr:col>
                    <xdr:colOff>266700</xdr:colOff>
                    <xdr:row>28</xdr:row>
                    <xdr:rowOff>47625</xdr:rowOff>
                  </from>
                  <to>
                    <xdr:col>2</xdr:col>
                    <xdr:colOff>495300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26" name="Check Box 68">
              <controlPr defaultSize="0" autoFill="0" autoLine="0" autoPict="0">
                <anchor moveWithCells="1">
                  <from>
                    <xdr:col>2</xdr:col>
                    <xdr:colOff>266700</xdr:colOff>
                    <xdr:row>29</xdr:row>
                    <xdr:rowOff>47625</xdr:rowOff>
                  </from>
                  <to>
                    <xdr:col>2</xdr:col>
                    <xdr:colOff>495300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27" name="Check Box 69">
              <controlPr defaultSize="0" autoFill="0" autoLine="0" autoPict="0">
                <anchor moveWithCells="1">
                  <from>
                    <xdr:col>2</xdr:col>
                    <xdr:colOff>266700</xdr:colOff>
                    <xdr:row>30</xdr:row>
                    <xdr:rowOff>47625</xdr:rowOff>
                  </from>
                  <to>
                    <xdr:col>2</xdr:col>
                    <xdr:colOff>495300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28" name="Check Box 70">
              <controlPr defaultSize="0" autoFill="0" autoLine="0" autoPict="0">
                <anchor moveWithCells="1">
                  <from>
                    <xdr:col>2</xdr:col>
                    <xdr:colOff>266700</xdr:colOff>
                    <xdr:row>31</xdr:row>
                    <xdr:rowOff>47625</xdr:rowOff>
                  </from>
                  <to>
                    <xdr:col>2</xdr:col>
                    <xdr:colOff>495300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29" name="Check Box 71">
              <controlPr defaultSize="0" autoFill="0" autoLine="0" autoPict="0">
                <anchor moveWithCells="1">
                  <from>
                    <xdr:col>2</xdr:col>
                    <xdr:colOff>266700</xdr:colOff>
                    <xdr:row>27</xdr:row>
                    <xdr:rowOff>47625</xdr:rowOff>
                  </from>
                  <to>
                    <xdr:col>2</xdr:col>
                    <xdr:colOff>495300</xdr:colOff>
                    <xdr:row>27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Layout" zoomScaleNormal="100" workbookViewId="0">
      <selection activeCell="C7" sqref="C7"/>
    </sheetView>
  </sheetViews>
  <sheetFormatPr baseColWidth="10" defaultRowHeight="15" x14ac:dyDescent="0.25"/>
  <cols>
    <col min="1" max="1" width="19" style="74" customWidth="1"/>
    <col min="2" max="2" width="43" style="74" customWidth="1"/>
    <col min="3" max="3" width="23.7109375" style="74" customWidth="1"/>
    <col min="4" max="16384" width="11.42578125" style="74"/>
  </cols>
  <sheetData>
    <row r="1" spans="1:3" ht="30" customHeight="1" x14ac:dyDescent="0.25">
      <c r="A1" s="73" t="s">
        <v>50</v>
      </c>
      <c r="B1" s="318" t="s">
        <v>51</v>
      </c>
      <c r="C1" s="318"/>
    </row>
    <row r="2" spans="1:3" s="77" customFormat="1" ht="15.75" x14ac:dyDescent="0.25">
      <c r="A2" s="75"/>
      <c r="B2" s="75"/>
      <c r="C2" s="76"/>
    </row>
    <row r="3" spans="1:3" s="79" customFormat="1" ht="17.100000000000001" customHeight="1" x14ac:dyDescent="0.25">
      <c r="A3" s="78" t="s">
        <v>18</v>
      </c>
      <c r="B3" s="319" t="str">
        <f>IF(ISBLANK('A1 - Dépenses prév. devis'!B2),"",'A1 - Dépenses prév. devis'!B2)</f>
        <v/>
      </c>
      <c r="C3" s="319"/>
    </row>
    <row r="4" spans="1:3" s="79" customFormat="1" ht="17.100000000000001" customHeight="1" x14ac:dyDescent="0.25">
      <c r="A4" s="78" t="s">
        <v>19</v>
      </c>
      <c r="B4" s="319" t="str">
        <f>IF(ISBLANK('A1 - Dépenses prév. devis'!B3),"",'A1 - Dépenses prév. devis'!B3)</f>
        <v/>
      </c>
      <c r="C4" s="319"/>
    </row>
    <row r="5" spans="1:3" ht="15.75" thickBot="1" x14ac:dyDescent="0.3">
      <c r="A5" s="5"/>
      <c r="B5" s="5"/>
      <c r="C5" s="5"/>
    </row>
    <row r="6" spans="1:3" ht="42.75" customHeight="1" thickBot="1" x14ac:dyDescent="0.3">
      <c r="A6" s="329" t="s">
        <v>48</v>
      </c>
      <c r="B6" s="330"/>
      <c r="C6" s="86" t="s">
        <v>52</v>
      </c>
    </row>
    <row r="7" spans="1:3" ht="22.5" customHeight="1" x14ac:dyDescent="0.25">
      <c r="A7" s="335"/>
      <c r="B7" s="336"/>
      <c r="C7" s="59"/>
    </row>
    <row r="8" spans="1:3" ht="22.5" customHeight="1" x14ac:dyDescent="0.25">
      <c r="A8" s="327"/>
      <c r="B8" s="328"/>
      <c r="C8" s="59"/>
    </row>
    <row r="9" spans="1:3" ht="22.5" customHeight="1" x14ac:dyDescent="0.25">
      <c r="A9" s="327"/>
      <c r="B9" s="328"/>
      <c r="C9" s="59"/>
    </row>
    <row r="10" spans="1:3" ht="22.5" customHeight="1" x14ac:dyDescent="0.25">
      <c r="A10" s="327"/>
      <c r="B10" s="328"/>
      <c r="C10" s="54"/>
    </row>
    <row r="11" spans="1:3" ht="22.5" customHeight="1" x14ac:dyDescent="0.25">
      <c r="A11" s="327"/>
      <c r="B11" s="328"/>
      <c r="C11" s="54"/>
    </row>
    <row r="12" spans="1:3" ht="22.5" customHeight="1" x14ac:dyDescent="0.25">
      <c r="A12" s="327"/>
      <c r="B12" s="328"/>
      <c r="C12" s="54"/>
    </row>
    <row r="13" spans="1:3" ht="22.5" customHeight="1" x14ac:dyDescent="0.25">
      <c r="A13" s="327"/>
      <c r="B13" s="328"/>
      <c r="C13" s="54"/>
    </row>
    <row r="14" spans="1:3" ht="22.5" customHeight="1" x14ac:dyDescent="0.25">
      <c r="A14" s="327"/>
      <c r="B14" s="328"/>
      <c r="C14" s="54"/>
    </row>
    <row r="15" spans="1:3" ht="22.5" customHeight="1" x14ac:dyDescent="0.25">
      <c r="A15" s="327"/>
      <c r="B15" s="328"/>
      <c r="C15" s="54"/>
    </row>
    <row r="16" spans="1:3" ht="22.5" customHeight="1" x14ac:dyDescent="0.25">
      <c r="A16" s="327"/>
      <c r="B16" s="328"/>
      <c r="C16" s="54"/>
    </row>
    <row r="17" spans="1:3" ht="22.5" customHeight="1" x14ac:dyDescent="0.25">
      <c r="A17" s="327"/>
      <c r="B17" s="328"/>
      <c r="C17" s="54"/>
    </row>
    <row r="18" spans="1:3" ht="22.5" customHeight="1" x14ac:dyDescent="0.25">
      <c r="A18" s="327"/>
      <c r="B18" s="328"/>
      <c r="C18" s="54"/>
    </row>
    <row r="19" spans="1:3" ht="22.5" customHeight="1" x14ac:dyDescent="0.25">
      <c r="A19" s="327"/>
      <c r="B19" s="328"/>
      <c r="C19" s="54"/>
    </row>
    <row r="20" spans="1:3" ht="22.5" customHeight="1" x14ac:dyDescent="0.25">
      <c r="A20" s="327"/>
      <c r="B20" s="328"/>
      <c r="C20" s="54"/>
    </row>
    <row r="21" spans="1:3" ht="22.5" customHeight="1" x14ac:dyDescent="0.25">
      <c r="A21" s="327"/>
      <c r="B21" s="328"/>
      <c r="C21" s="54"/>
    </row>
    <row r="22" spans="1:3" ht="22.5" customHeight="1" x14ac:dyDescent="0.25">
      <c r="A22" s="327"/>
      <c r="B22" s="328"/>
      <c r="C22" s="54"/>
    </row>
    <row r="23" spans="1:3" ht="22.5" customHeight="1" x14ac:dyDescent="0.25">
      <c r="A23" s="327"/>
      <c r="B23" s="328"/>
      <c r="C23" s="54"/>
    </row>
    <row r="24" spans="1:3" ht="22.5" customHeight="1" x14ac:dyDescent="0.25">
      <c r="A24" s="327"/>
      <c r="B24" s="328"/>
      <c r="C24" s="54"/>
    </row>
    <row r="25" spans="1:3" ht="22.5" customHeight="1" x14ac:dyDescent="0.25">
      <c r="A25" s="327"/>
      <c r="B25" s="328"/>
      <c r="C25" s="54"/>
    </row>
    <row r="26" spans="1:3" ht="22.5" customHeight="1" x14ac:dyDescent="0.25">
      <c r="A26" s="327"/>
      <c r="B26" s="328"/>
      <c r="C26" s="54"/>
    </row>
    <row r="27" spans="1:3" ht="22.5" customHeight="1" x14ac:dyDescent="0.25">
      <c r="A27" s="327"/>
      <c r="B27" s="328"/>
      <c r="C27" s="54"/>
    </row>
    <row r="28" spans="1:3" ht="22.5" customHeight="1" x14ac:dyDescent="0.25">
      <c r="A28" s="337"/>
      <c r="B28" s="338"/>
      <c r="C28" s="55"/>
    </row>
    <row r="29" spans="1:3" ht="22.5" customHeight="1" x14ac:dyDescent="0.25">
      <c r="A29" s="331"/>
      <c r="B29" s="332"/>
      <c r="C29" s="56"/>
    </row>
    <row r="30" spans="1:3" ht="22.5" customHeight="1" x14ac:dyDescent="0.25">
      <c r="A30" s="331"/>
      <c r="B30" s="332"/>
      <c r="C30" s="56"/>
    </row>
    <row r="31" spans="1:3" ht="22.5" customHeight="1" thickBot="1" x14ac:dyDescent="0.3">
      <c r="A31" s="333"/>
      <c r="B31" s="334"/>
      <c r="C31" s="58"/>
    </row>
    <row r="32" spans="1:3" ht="22.5" customHeight="1" thickBot="1" x14ac:dyDescent="0.3">
      <c r="A32" s="324" t="s">
        <v>16</v>
      </c>
      <c r="B32" s="324"/>
      <c r="C32" s="57">
        <f>SUM(C7:C31)</f>
        <v>0</v>
      </c>
    </row>
  </sheetData>
  <sheetProtection algorithmName="SHA-512" hashValue="xCbJwjoGkMq/o9AXBB5kOHOkrLXP6ltjOwy8uQFkKW1uwqU93guizm9Q543NQOuJTixDPwtVMMAleL09Hq/5Aw==" saltValue="IBQn95xfpwyB9DUO7UJZoQ==" spinCount="100000" sheet="1" objects="1" scenarios="1" insertRows="0" selectLockedCells="1"/>
  <mergeCells count="30">
    <mergeCell ref="A29:B29"/>
    <mergeCell ref="A30:B30"/>
    <mergeCell ref="A31:B31"/>
    <mergeCell ref="A32:B32"/>
    <mergeCell ref="B3:C3"/>
    <mergeCell ref="B4:C4"/>
    <mergeCell ref="A7:B7"/>
    <mergeCell ref="A8:B8"/>
    <mergeCell ref="A9:B9"/>
    <mergeCell ref="A24:B24"/>
    <mergeCell ref="A25:B25"/>
    <mergeCell ref="A26:B26"/>
    <mergeCell ref="A27:B27"/>
    <mergeCell ref="A28:B28"/>
    <mergeCell ref="B1:C1"/>
    <mergeCell ref="A21:B21"/>
    <mergeCell ref="A22:B22"/>
    <mergeCell ref="A23:B23"/>
    <mergeCell ref="A16:B16"/>
    <mergeCell ref="A17:B17"/>
    <mergeCell ref="A18:B18"/>
    <mergeCell ref="A19:B19"/>
    <mergeCell ref="A20:B20"/>
    <mergeCell ref="A10:B10"/>
    <mergeCell ref="A11:B11"/>
    <mergeCell ref="A12:B12"/>
    <mergeCell ref="A13:B13"/>
    <mergeCell ref="A14:B14"/>
    <mergeCell ref="A15:B15"/>
    <mergeCell ref="A6:B6"/>
  </mergeCells>
  <pageMargins left="0.7" right="0.7" top="0.75" bottom="0.75" header="0.3" footer="0.3"/>
  <pageSetup paperSize="9" orientation="portrait" r:id="rId1"/>
  <headerFooter>
    <oddFooter>&amp;L&amp;A&amp;C&amp;KFF0000Version du 24/02/2016
mise en forme par le GAL du Pays Chaunois&amp;RPage &amp;P sur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A6" sqref="A6:D6"/>
    </sheetView>
  </sheetViews>
  <sheetFormatPr baseColWidth="10" defaultRowHeight="15" x14ac:dyDescent="0.25"/>
  <cols>
    <col min="1" max="1" width="27.5703125" style="3" customWidth="1"/>
    <col min="2" max="2" width="11.85546875" style="3" bestFit="1" customWidth="1"/>
    <col min="3" max="16384" width="11.42578125" style="3"/>
  </cols>
  <sheetData>
    <row r="2" spans="1:4" x14ac:dyDescent="0.25">
      <c r="A2" s="3" t="s">
        <v>58</v>
      </c>
      <c r="B2" s="39">
        <v>9.9999999999999998E-13</v>
      </c>
      <c r="C2" s="39">
        <v>999.99999999989996</v>
      </c>
      <c r="D2" s="39">
        <v>89999.999999999898</v>
      </c>
    </row>
    <row r="4" spans="1:4" x14ac:dyDescent="0.25">
      <c r="A4" s="3" t="s">
        <v>57</v>
      </c>
      <c r="B4" s="64">
        <v>24999.999999999902</v>
      </c>
    </row>
    <row r="6" spans="1:4" x14ac:dyDescent="0.25">
      <c r="B6" s="207"/>
      <c r="C6" s="207"/>
      <c r="D6" s="2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Ressources prévisionnelles</vt:lpstr>
      <vt:lpstr>Plan de financement</vt:lpstr>
      <vt:lpstr>A1 - Dépenses prév. devis</vt:lpstr>
      <vt:lpstr>A2 - Frais salariaux</vt:lpstr>
      <vt:lpstr>A3 - Autres dépenses</vt:lpstr>
      <vt:lpstr>A4 - Recettes prévisionnelles</vt:lpstr>
      <vt:lpstr>Variables</vt:lpstr>
      <vt:lpstr>'A2 - Frais salariaux'!Zone_d_impression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Hedou</dc:creator>
  <cp:lastModifiedBy>Yannick Hedou</cp:lastModifiedBy>
  <cp:lastPrinted>2018-02-28T15:09:36Z</cp:lastPrinted>
  <dcterms:created xsi:type="dcterms:W3CDTF">2017-12-01T09:37:37Z</dcterms:created>
  <dcterms:modified xsi:type="dcterms:W3CDTF">2018-07-25T11:57:10Z</dcterms:modified>
</cp:coreProperties>
</file>